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095\Downloads\"/>
    </mc:Choice>
  </mc:AlternateContent>
  <workbookProtection workbookAlgorithmName="SHA-512" workbookHashValue="OjDMLhniA0ZzSRcUO15pPltSdRifIxUhxeH+fF/rXl6nJPnyDI9Lorhd2FbYjj/ZtGARwL0d/SiieiRFMU9Lsw==" workbookSaltValue="oEB8xlez3MSDm3MKcMSKf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<sst xmlns="http://schemas.openxmlformats.org/spreadsheetml/2006/main" count="278" uniqueCount="115">
  <si>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</si>
  <si>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</si>
  <si>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</si>
  <si>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</si>
  <si>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</si>
  <si>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</si>
  <si>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</si>
  <si>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</si>
  <si>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</si>
  <si>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</si>
  <si>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</si>
  <si>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茨城県　神栖市</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</si>
  <si>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</si>
  <si>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</si>
  <si>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</si>
  <si>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</si>
  <si>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</si>
  <si>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</si>
  <si>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</si>
  <si>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</si>
  <si>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</si>
  <si>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</si>
  <si>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</si>
  <si>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</si>
  <si>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</si>
  <si>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</si>
  <si>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</si>
  <si>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</si>
  <si>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</si>
  <si>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</si>
  <si>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</si>
  <si>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</si>
  <si>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</si>
  <si>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</si>
  <si>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</si>
  <si>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</si>
  <si>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</si>
  <si>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</si>
  <si>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</si>
  <si>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</si>
  <si>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</si>
  <si>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</si>
  <si>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</si>
  <si>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</si>
  <si>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</si>
  <si>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</si>
  <si>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</si>
  <si>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</si>
  <si>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</si>
  <si>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</si>
  <si>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</si>
  <si>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</si>
  <si>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</si>
  <si>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</si>
  <si>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</si>
  <si>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</si>
  <si>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</si>
  <si>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</si>
  <si>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</si>
  <si>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</si>
  <si>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</si>
  <si>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</si>
  <si>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</si>
  <si>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</si>
  <si>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</si>
  <si>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</si>
  <si>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</si>
  <si>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</si>
  <si>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</si>
  <si>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</si>
  <si>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</si>
  <si>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</si>
  <si>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</si>
  <si>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</si>
  <si>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</si>
  <si>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</si>
  <si>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</si>
  <si>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</si>
  <si>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</si>
  <si>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</si>
  <si>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</si>
  <si>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</si>
  <si>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</si>
  <si>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</si>
  <si>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</si>
  <si>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</si>
  <si>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</si>
  <si>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</si>
  <si>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</si>
  <si>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</si>
  <si>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</si>
  <si>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</si>
  <si>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</si>
  <si>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</si>
  <si>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</si>
  <si>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</si>
  <si>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</si>
  <si>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</si>
  <si>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</si>
  <si>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</si>
  <si>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</si>
  <si>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</si>
  <si>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</si>
  <si>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</si>
  <si>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</si>
  <si>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</si>
  <si>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</si>
  <si>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</si>
  <si>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</si>
  <si>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</si>
  <si>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</si>
  <si>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</si>
  <si>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</si>
  <si>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「①経常収支比率」については，</t>
    </r>
    <r>
      <rPr>
        <sz val="11"/>
        <rFont val="ＭＳ ゴシック"/>
        <family val="3"/>
        <charset val="128"/>
      </rPr>
      <t>107.37%と単年度収支は黒字であり，類似団体平均値と同程度の数値になっています。累積欠損金は発生していませんが，今後は，下水道施設の維持管理費の増加や一般会計からの繰入金の減少等が予測されるため，使用料改定等を検討する必要があります。
　「③流動比率」については，100%を大幅に上回っていますが，今後は建設改良費に充てられた企業債の増加が予測されるため，注視する必要があります。
　「④企業債残高対事業規模比率」については，481.05%と類似団体平均値と比べて低い数値ですが，今後は企業債の増加が予測されるため，使用料改定等を検討する必要があります。
　「⑤経費回収率」については，100%と平成28年度の料金改定以降，使用料で回収すべき経費を使用料で賄えていますが，今後は下水道施設の維持管理費の増加が予測されるため，使用料改定等を検討する必要があります。
　「⑥汚水処理原価」については，有収水量１㎥当たり157.55円で類似団体平均値と同程度の数値になっています。今後は下水道施設の維持管理費の増加が予測されるため，注視する必要があります。
　「⑧水洗化率」については，83.11%と類似団体平均値と比べて低い数値になっているため，未接続者に対する個別訪問等を行い，引き続き接続率向上に努めます。</t>
    </r>
    <rPh sb="44" eb="45">
      <t>ドウ</t>
    </rPh>
    <rPh sb="45" eb="47">
      <t>テイド</t>
    </rPh>
    <rPh sb="441" eb="442">
      <t>ドウ</t>
    </rPh>
    <rPh sb="442" eb="444">
      <t>テイド</t>
    </rPh>
    <rPh sb="526" eb="527">
      <t>ヒク</t>
    </rPh>
    <rPh sb="539" eb="542">
      <t>ミセツゾク</t>
    </rPh>
    <rPh sb="542" eb="543">
      <t>シャ</t>
    </rPh>
    <rPh sb="544" eb="545">
      <t>タイ</t>
    </rPh>
    <rPh sb="547" eb="549">
      <t>コベツ</t>
    </rPh>
    <rPh sb="549" eb="551">
      <t>ホウモン</t>
    </rPh>
    <rPh sb="551" eb="552">
      <t>トウ</t>
    </rPh>
    <rPh sb="553" eb="554">
      <t>オコナ</t>
    </rPh>
    <phoneticPr fontId="1"/>
  </si>
  <si>
    <r>
      <t>　「①有形固定資産減価償却率」「②管渠老朽化率」「③管渠改善率」を類似団体平均値と比較すると，老朽化している施設や管渠は少ないが，公共下水道事業を開始して約</t>
    </r>
    <r>
      <rPr>
        <sz val="11"/>
        <rFont val="ＭＳ ゴシック"/>
        <family val="3"/>
        <charset val="128"/>
      </rPr>
      <t>46年が経過することから，今後は経年劣化の進行している下水道施設の維持管理費の増大や更新需要の発生が予測されます。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</si>
</sst>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0.19</c:v>
                </c:pt>
                <c:pt idx="3">
                  <c:v>0.33</c:v>
                </c:pt>
                <c:pt idx="4">
                  <c:v>0.25</c:v>
                </c:pt>
              </c:numCache>
            </c:numRef>
          </c:val>
          <c:extLst>
            <c:ext xmlns:c16="http://schemas.microsoft.com/office/drawing/2014/chart" uri="{C3380CC4-5D6E-409C-BE32-E72D297353CC}">
              <c16:uniqueId val="{00000000-0B13-42EB-9ABB-9E6422FD661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0B13-42EB-9ABB-9E6422FD661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A-4E6D-8EDF-F6B1CBB4CE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639A-4E6D-8EDF-F6B1CBB4CE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94.06</c:v>
                </c:pt>
                <c:pt idx="3">
                  <c:v>94.04</c:v>
                </c:pt>
                <c:pt idx="4">
                  <c:v>83.11</c:v>
                </c:pt>
              </c:numCache>
            </c:numRef>
          </c:val>
          <c:extLst>
            <c:ext xmlns:c16="http://schemas.microsoft.com/office/drawing/2014/chart" uri="{C3380CC4-5D6E-409C-BE32-E72D297353CC}">
              <c16:uniqueId val="{00000000-F843-4BF7-B65F-02357244F67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F843-4BF7-B65F-02357244F67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103.67</c:v>
                </c:pt>
                <c:pt idx="3">
                  <c:v>104.86</c:v>
                </c:pt>
                <c:pt idx="4">
                  <c:v>107.37</c:v>
                </c:pt>
              </c:numCache>
            </c:numRef>
          </c:val>
          <c:extLst>
            <c:ext xmlns:c16="http://schemas.microsoft.com/office/drawing/2014/chart" uri="{C3380CC4-5D6E-409C-BE32-E72D297353CC}">
              <c16:uniqueId val="{00000000-E1C9-48CB-8A4D-291507FCC04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E1C9-48CB-8A4D-291507FCC04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3.25</c:v>
                </c:pt>
                <c:pt idx="3">
                  <c:v>5.93</c:v>
                </c:pt>
                <c:pt idx="4">
                  <c:v>8.77</c:v>
                </c:pt>
              </c:numCache>
            </c:numRef>
          </c:val>
          <c:extLst>
            <c:ext xmlns:c16="http://schemas.microsoft.com/office/drawing/2014/chart" uri="{C3380CC4-5D6E-409C-BE32-E72D297353CC}">
              <c16:uniqueId val="{00000000-F980-41E9-871B-7C3F49C24E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F980-41E9-871B-7C3F49C24E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6BD-4D64-B3A9-49D5768659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26BD-4D64-B3A9-49D5768659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116-42B8-95EA-C1D73A6C396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116-42B8-95EA-C1D73A6C396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199.33</c:v>
                </c:pt>
                <c:pt idx="3">
                  <c:v>194.56</c:v>
                </c:pt>
                <c:pt idx="4">
                  <c:v>251.9</c:v>
                </c:pt>
              </c:numCache>
            </c:numRef>
          </c:val>
          <c:extLst>
            <c:ext xmlns:c16="http://schemas.microsoft.com/office/drawing/2014/chart" uri="{C3380CC4-5D6E-409C-BE32-E72D297353CC}">
              <c16:uniqueId val="{00000000-9E2D-46B2-A996-022AE71A06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9E2D-46B2-A996-022AE71A06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461.14</c:v>
                </c:pt>
                <c:pt idx="4">
                  <c:v>481.05</c:v>
                </c:pt>
              </c:numCache>
            </c:numRef>
          </c:val>
          <c:extLst>
            <c:ext xmlns:c16="http://schemas.microsoft.com/office/drawing/2014/chart" uri="{C3380CC4-5D6E-409C-BE32-E72D297353CC}">
              <c16:uniqueId val="{00000000-4414-4ECE-AC2D-5E491EEC8A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4414-4ECE-AC2D-5E491EEC8A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5F8C-41FC-A4AB-AC1EA2E814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5F8C-41FC-A4AB-AC1EA2E814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156.86000000000001</c:v>
                </c:pt>
                <c:pt idx="3">
                  <c:v>156.82</c:v>
                </c:pt>
                <c:pt idx="4">
                  <c:v>157.55000000000001</c:v>
                </c:pt>
              </c:numCache>
            </c:numRef>
          </c:val>
          <c:extLst>
            <c:ext xmlns:c16="http://schemas.microsoft.com/office/drawing/2014/chart" uri="{C3380CC4-5D6E-409C-BE32-E72D297353CC}">
              <c16:uniqueId val="{00000000-E4B1-43D3-A2DF-B2E5921215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E4B1-43D3-A2DF-B2E5921215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【106.11】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【73.44】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【39.74】</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【7.62】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0"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茨城県　神栖市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13</v>
      </c>
      <c r="J7" s="30"/>
      <c r="K7" s="30"/>
      <c r="L7" s="30"/>
      <c r="M7" s="30"/>
      <c r="N7" s="30"/>
      <c r="O7" s="30"/>
      <c r="P7" s="30" t="s">
        <v>5</v>
      </c>
      <c r="Q7" s="30"/>
      <c r="R7" s="30"/>
      <c r="S7" s="30"/>
      <c r="T7" s="30"/>
      <c r="U7" s="30"/>
      <c r="V7" s="30"/>
      <c r="W7" s="30" t="s">
        <v>15</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17</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Bd1</v>
      </c>
      <c r="X8" s="34"/>
      <c r="Y8" s="34"/>
      <c r="Z8" s="34"/>
      <c r="AA8" s="34"/>
      <c r="AB8" s="34"/>
      <c r="AC8" s="34"/>
      <c r="AD8" s="35" t="str">
        <f>データ!$M$6</f>
        <v>非設置</v>
      </c>
      <c r="AE8" s="35"/>
      <c r="AF8" s="35"/>
      <c r="AG8" s="35"/>
      <c r="AH8" s="35"/>
      <c r="AI8" s="35"/>
      <c r="AJ8" s="35"/>
      <c r="AK8" s="3"/>
      <c r="AL8" s="36">
        <f>データ!S6</f>
        <v>94710</v>
      </c>
      <c r="AM8" s="36"/>
      <c r="AN8" s="36"/>
      <c r="AO8" s="36"/>
      <c r="AP8" s="36"/>
      <c r="AQ8" s="36"/>
      <c r="AR8" s="36"/>
      <c r="AS8" s="36"/>
      <c r="AT8" s="37">
        <f>データ!T6</f>
        <v>146.97</v>
      </c>
      <c r="AU8" s="37"/>
      <c r="AV8" s="37"/>
      <c r="AW8" s="37"/>
      <c r="AX8" s="37"/>
      <c r="AY8" s="37"/>
      <c r="AZ8" s="37"/>
      <c r="BA8" s="37"/>
      <c r="BB8" s="37">
        <f>データ!U6</f>
        <v>644.41999999999996</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15">
      <c r="A9" s="2"/>
      <c r="B9" s="30" t="s">
        <v>22</v>
      </c>
      <c r="C9" s="30"/>
      <c r="D9" s="30"/>
      <c r="E9" s="30"/>
      <c r="F9" s="30"/>
      <c r="G9" s="30"/>
      <c r="H9" s="30"/>
      <c r="I9" s="30" t="s">
        <v>23</v>
      </c>
      <c r="J9" s="30"/>
      <c r="K9" s="30"/>
      <c r="L9" s="30"/>
      <c r="M9" s="30"/>
      <c r="N9" s="30"/>
      <c r="O9" s="30"/>
      <c r="P9" s="30" t="s">
        <v>25</v>
      </c>
      <c r="Q9" s="30"/>
      <c r="R9" s="30"/>
      <c r="S9" s="30"/>
      <c r="T9" s="30"/>
      <c r="U9" s="30"/>
      <c r="V9" s="30"/>
      <c r="W9" s="30" t="s">
        <v>26</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33</v>
      </c>
      <c r="BC9" s="30"/>
      <c r="BD9" s="30"/>
      <c r="BE9" s="30"/>
      <c r="BF9" s="30"/>
      <c r="BG9" s="30"/>
      <c r="BH9" s="30"/>
      <c r="BI9" s="30"/>
      <c r="BJ9" s="3"/>
      <c r="BK9" s="3"/>
      <c r="BL9" s="42" t="s">
        <v>34</v>
      </c>
      <c r="BM9" s="43"/>
      <c r="BN9" s="44" t="s">
        <v>36</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69.66</v>
      </c>
      <c r="J10" s="37"/>
      <c r="K10" s="37"/>
      <c r="L10" s="37"/>
      <c r="M10" s="37"/>
      <c r="N10" s="37"/>
      <c r="O10" s="37"/>
      <c r="P10" s="37">
        <f>データ!P6</f>
        <v>48.59</v>
      </c>
      <c r="Q10" s="37"/>
      <c r="R10" s="37"/>
      <c r="S10" s="37"/>
      <c r="T10" s="37"/>
      <c r="U10" s="37"/>
      <c r="V10" s="37"/>
      <c r="W10" s="37">
        <f>データ!Q6</f>
        <v>98.92</v>
      </c>
      <c r="X10" s="37"/>
      <c r="Y10" s="37"/>
      <c r="Z10" s="37"/>
      <c r="AA10" s="37"/>
      <c r="AB10" s="37"/>
      <c r="AC10" s="37"/>
      <c r="AD10" s="36">
        <f>データ!R6</f>
        <v>2970</v>
      </c>
      <c r="AE10" s="36"/>
      <c r="AF10" s="36"/>
      <c r="AG10" s="36"/>
      <c r="AH10" s="36"/>
      <c r="AI10" s="36"/>
      <c r="AJ10" s="36"/>
      <c r="AK10" s="2"/>
      <c r="AL10" s="36">
        <f>データ!V6</f>
        <v>45831</v>
      </c>
      <c r="AM10" s="36"/>
      <c r="AN10" s="36"/>
      <c r="AO10" s="36"/>
      <c r="AP10" s="36"/>
      <c r="AQ10" s="36"/>
      <c r="AR10" s="36"/>
      <c r="AS10" s="36"/>
      <c r="AT10" s="37">
        <f>データ!W6</f>
        <v>15.34</v>
      </c>
      <c r="AU10" s="37"/>
      <c r="AV10" s="37"/>
      <c r="AW10" s="37"/>
      <c r="AX10" s="37"/>
      <c r="AY10" s="37"/>
      <c r="AZ10" s="37"/>
      <c r="BA10" s="37"/>
      <c r="BB10" s="37">
        <f>データ!X6</f>
        <v>2987.68</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28</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80"/>
      <c r="BM58" s="81"/>
      <c r="BN58" s="81"/>
      <c r="BO58" s="81"/>
      <c r="BP58" s="81"/>
      <c r="BQ58" s="81"/>
      <c r="BR58" s="81"/>
      <c r="BS58" s="81"/>
      <c r="BT58" s="81"/>
      <c r="BU58" s="81"/>
      <c r="BV58" s="81"/>
      <c r="BW58" s="81"/>
      <c r="BX58" s="81"/>
      <c r="BY58" s="81"/>
      <c r="BZ58" s="82"/>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80"/>
      <c r="BM59" s="81"/>
      <c r="BN59" s="81"/>
      <c r="BO59" s="81"/>
      <c r="BP59" s="81"/>
      <c r="BQ59" s="81"/>
      <c r="BR59" s="81"/>
      <c r="BS59" s="81"/>
      <c r="BT59" s="81"/>
      <c r="BU59" s="81"/>
      <c r="BV59" s="81"/>
      <c r="BW59" s="81"/>
      <c r="BX59" s="81"/>
      <c r="BY59" s="81"/>
      <c r="BZ59" s="82"/>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0"/>
      <c r="BM60" s="81"/>
      <c r="BN60" s="81"/>
      <c r="BO60" s="81"/>
      <c r="BP60" s="81"/>
      <c r="BQ60" s="81"/>
      <c r="BR60" s="81"/>
      <c r="BS60" s="81"/>
      <c r="BT60" s="81"/>
      <c r="BU60" s="81"/>
      <c r="BV60" s="81"/>
      <c r="BW60" s="81"/>
      <c r="BX60" s="81"/>
      <c r="BY60" s="81"/>
      <c r="BZ60" s="8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52</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45</v>
      </c>
      <c r="F84" s="6" t="s">
        <v>46</v>
      </c>
      <c r="G84" s="6" t="s">
        <v>47</v>
      </c>
      <c r="H84" s="6" t="s">
        <v>40</v>
      </c>
      <c r="I84" s="6" t="s">
        <v>7</v>
      </c>
      <c r="J84" s="6" t="s">
        <v>48</v>
      </c>
      <c r="K84" s="6" t="s">
        <v>49</v>
      </c>
      <c r="L84" s="6" t="s">
        <v>32</v>
      </c>
      <c r="M84" s="6" t="s">
        <v>35</v>
      </c>
      <c r="N84" s="6" t="s">
        <v>51</v>
      </c>
      <c r="O84" s="6" t="s">
        <v>54</v>
      </c>
    </row>
    <row r="85" spans="1:78" hidden="1" x14ac:dyDescent="0.15">
      <c r="B85" s="6"/>
      <c r="C85" s="6"/>
      <c r="D85" s="6"/>
      <c r="E85" s="6" t="str">
        <f>データ!AI6</f>
        <v>【106.11】</v>
      </c>
      <c r="F85" s="6" t="str">
        <f>データ!AT6</f>
        <v>【3.15】</v>
      </c>
      <c r="G85" s="6" t="str">
        <f>データ!BE6</f>
        <v>【73.44】</v>
      </c>
      <c r="H85" s="6" t="str">
        <f>データ!BP6</f>
        <v>【652.82】</v>
      </c>
      <c r="I85" s="6" t="str">
        <f>データ!CA6</f>
        <v>【97.61】</v>
      </c>
      <c r="J85" s="6" t="str">
        <f>データ!CL6</f>
        <v>【138.29】</v>
      </c>
      <c r="K85" s="6" t="str">
        <f>データ!CW6</f>
        <v>【59.10】</v>
      </c>
      <c r="L85" s="6" t="str">
        <f>データ!DH6</f>
        <v>【95.82】</v>
      </c>
      <c r="M85" s="6" t="str">
        <f>データ!DS6</f>
        <v>【39.74】</v>
      </c>
      <c r="N85" s="6" t="str">
        <f>データ!ED6</f>
        <v>【7.62】</v>
      </c>
      <c r="O85" s="6" t="str">
        <f>データ!EO6</f>
        <v>【0.23】</v>
      </c>
    </row>
  </sheetData>
  <sheetProtection algorithmName="SHA-512" hashValue="jFNiShsQizYkWEBQy61zSCtiUkAonxZkszEploctmtwxfYwZmeW1xtL2sfP7eWn95g1nkLoH9jQfEXRshJ6gEQ==" saltValue="xrlcezgiozaDvANOIBz4L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31</v>
      </c>
      <c r="C3" s="16" t="s">
        <v>58</v>
      </c>
      <c r="D3" s="16" t="s">
        <v>59</v>
      </c>
      <c r="E3" s="16" t="s">
        <v>3</v>
      </c>
      <c r="F3" s="16" t="s">
        <v>2</v>
      </c>
      <c r="G3" s="16" t="s">
        <v>24</v>
      </c>
      <c r="H3" s="74" t="s">
        <v>60</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9</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61</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63</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65</v>
      </c>
      <c r="CN4" s="73"/>
      <c r="CO4" s="73"/>
      <c r="CP4" s="73"/>
      <c r="CQ4" s="73"/>
      <c r="CR4" s="73"/>
      <c r="CS4" s="73"/>
      <c r="CT4" s="73"/>
      <c r="CU4" s="73"/>
      <c r="CV4" s="73"/>
      <c r="CW4" s="73"/>
      <c r="CX4" s="73" t="s">
        <v>66</v>
      </c>
      <c r="CY4" s="73"/>
      <c r="CZ4" s="73"/>
      <c r="DA4" s="73"/>
      <c r="DB4" s="73"/>
      <c r="DC4" s="73"/>
      <c r="DD4" s="73"/>
      <c r="DE4" s="73"/>
      <c r="DF4" s="73"/>
      <c r="DG4" s="73"/>
      <c r="DH4" s="73"/>
      <c r="DI4" s="73" t="s">
        <v>67</v>
      </c>
      <c r="DJ4" s="73"/>
      <c r="DK4" s="73"/>
      <c r="DL4" s="73"/>
      <c r="DM4" s="73"/>
      <c r="DN4" s="73"/>
      <c r="DO4" s="73"/>
      <c r="DP4" s="73"/>
      <c r="DQ4" s="73"/>
      <c r="DR4" s="73"/>
      <c r="DS4" s="73"/>
      <c r="DT4" s="73" t="s">
        <v>68</v>
      </c>
      <c r="DU4" s="73"/>
      <c r="DV4" s="73"/>
      <c r="DW4" s="73"/>
      <c r="DX4" s="73"/>
      <c r="DY4" s="73"/>
      <c r="DZ4" s="73"/>
      <c r="EA4" s="73"/>
      <c r="EB4" s="73"/>
      <c r="EC4" s="73"/>
      <c r="ED4" s="73"/>
      <c r="EE4" s="73" t="s">
        <v>69</v>
      </c>
      <c r="EF4" s="73"/>
      <c r="EG4" s="73"/>
      <c r="EH4" s="73"/>
      <c r="EI4" s="73"/>
      <c r="EJ4" s="73"/>
      <c r="EK4" s="73"/>
      <c r="EL4" s="73"/>
      <c r="EM4" s="73"/>
      <c r="EN4" s="73"/>
      <c r="EO4" s="73"/>
    </row>
    <row r="5" spans="1:148" x14ac:dyDescent="0.15">
      <c r="A5" s="14" t="s">
        <v>70</v>
      </c>
      <c r="B5" s="18"/>
      <c r="C5" s="18"/>
      <c r="D5" s="18"/>
      <c r="E5" s="18"/>
      <c r="F5" s="18"/>
      <c r="G5" s="18"/>
      <c r="H5" s="23" t="s">
        <v>57</v>
      </c>
      <c r="I5" s="23" t="s">
        <v>71</v>
      </c>
      <c r="J5" s="23" t="s">
        <v>72</v>
      </c>
      <c r="K5" s="23" t="s">
        <v>73</v>
      </c>
      <c r="L5" s="23" t="s">
        <v>74</v>
      </c>
      <c r="M5" s="23" t="s">
        <v>4</v>
      </c>
      <c r="N5" s="23" t="s">
        <v>75</v>
      </c>
      <c r="O5" s="23" t="s">
        <v>76</v>
      </c>
      <c r="P5" s="23" t="s">
        <v>77</v>
      </c>
      <c r="Q5" s="23" t="s">
        <v>78</v>
      </c>
      <c r="R5" s="23" t="s">
        <v>79</v>
      </c>
      <c r="S5" s="23" t="s">
        <v>80</v>
      </c>
      <c r="T5" s="23" t="s">
        <v>81</v>
      </c>
      <c r="U5" s="23" t="s">
        <v>64</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43</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8" s="13" customFormat="1" x14ac:dyDescent="0.15">
      <c r="A6" s="14" t="s">
        <v>96</v>
      </c>
      <c r="B6" s="19">
        <f t="shared" ref="B6:X6" si="1">B7</f>
        <v>2022</v>
      </c>
      <c r="C6" s="19">
        <f t="shared" si="1"/>
        <v>82325</v>
      </c>
      <c r="D6" s="19">
        <f t="shared" si="1"/>
        <v>46</v>
      </c>
      <c r="E6" s="19">
        <f t="shared" si="1"/>
        <v>17</v>
      </c>
      <c r="F6" s="19">
        <f t="shared" si="1"/>
        <v>1</v>
      </c>
      <c r="G6" s="19">
        <f t="shared" si="1"/>
        <v>0</v>
      </c>
      <c r="H6" s="19" t="str">
        <f t="shared" si="1"/>
        <v>茨城県　神栖市</v>
      </c>
      <c r="I6" s="19" t="str">
        <f t="shared" si="1"/>
        <v>法適用</v>
      </c>
      <c r="J6" s="19" t="str">
        <f t="shared" si="1"/>
        <v>下水道事業</v>
      </c>
      <c r="K6" s="19" t="str">
        <f t="shared" si="1"/>
        <v>公共下水道</v>
      </c>
      <c r="L6" s="19" t="str">
        <f t="shared" si="1"/>
        <v>Bd1</v>
      </c>
      <c r="M6" s="19" t="str">
        <f t="shared" si="1"/>
        <v>非設置</v>
      </c>
      <c r="N6" s="24" t="str">
        <f t="shared" si="1"/>
        <v>-</v>
      </c>
      <c r="O6" s="24">
        <f t="shared" si="1"/>
        <v>69.66</v>
      </c>
      <c r="P6" s="24">
        <f t="shared" si="1"/>
        <v>48.59</v>
      </c>
      <c r="Q6" s="24">
        <f t="shared" si="1"/>
        <v>98.92</v>
      </c>
      <c r="R6" s="24">
        <f t="shared" si="1"/>
        <v>2970</v>
      </c>
      <c r="S6" s="24">
        <f t="shared" si="1"/>
        <v>94710</v>
      </c>
      <c r="T6" s="24">
        <f t="shared" si="1"/>
        <v>146.97</v>
      </c>
      <c r="U6" s="24">
        <f t="shared" si="1"/>
        <v>644.41999999999996</v>
      </c>
      <c r="V6" s="24">
        <f t="shared" si="1"/>
        <v>45831</v>
      </c>
      <c r="W6" s="24">
        <f t="shared" si="1"/>
        <v>15.34</v>
      </c>
      <c r="X6" s="24">
        <f t="shared" si="1"/>
        <v>2987.68</v>
      </c>
      <c r="Y6" s="28" t="str">
        <f t="shared" ref="Y6:AH6" si="2">IF(Y7="",NA(),Y7)</f>
        <v>-</v>
      </c>
      <c r="Z6" s="28" t="str">
        <f t="shared" si="2"/>
        <v>-</v>
      </c>
      <c r="AA6" s="28">
        <f t="shared" si="2"/>
        <v>103.67</v>
      </c>
      <c r="AB6" s="28">
        <f t="shared" si="2"/>
        <v>104.86</v>
      </c>
      <c r="AC6" s="28">
        <f t="shared" si="2"/>
        <v>107.37</v>
      </c>
      <c r="AD6" s="28" t="str">
        <f t="shared" si="2"/>
        <v>-</v>
      </c>
      <c r="AE6" s="28" t="str">
        <f t="shared" si="2"/>
        <v>-</v>
      </c>
      <c r="AF6" s="28">
        <f t="shared" si="2"/>
        <v>107.85</v>
      </c>
      <c r="AG6" s="28">
        <f t="shared" si="2"/>
        <v>108.04</v>
      </c>
      <c r="AH6" s="28">
        <f t="shared" si="2"/>
        <v>107.49</v>
      </c>
      <c r="AI6" s="24" t="str">
        <f>IF(AI7="","",IF(AI7="-","【-】","【"&amp;SUBSTITUTE(TEXT(AI7,"#,##0.00"),"-","△")&amp;"】"))</f>
        <v>【106.11】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4.72</v>
      </c>
      <c r="AR6" s="28">
        <f t="shared" si="3"/>
        <v>4.49</v>
      </c>
      <c r="AS6" s="28">
        <f t="shared" si="3"/>
        <v>5.41</v>
      </c>
      <c r="AT6" s="24" t="str">
        <f>IF(AT7="","",IF(AT7="-","【-】","【"&amp;SUBSTITUTE(TEXT(AT7,"#,##0.00"),"-","△")&amp;"】"))</f>
        <v>【3.15】</v>
      </c>
      <c r="AU6" s="28" t="str">
        <f t="shared" ref="AU6:BD6" si="4">IF(AU7="",NA(),AU7)</f>
        <v>-</v>
      </c>
      <c r="AV6" s="28" t="str">
        <f t="shared" si="4"/>
        <v>-</v>
      </c>
      <c r="AW6" s="28">
        <f t="shared" si="4"/>
        <v>199.33</v>
      </c>
      <c r="AX6" s="28">
        <f t="shared" si="4"/>
        <v>194.56</v>
      </c>
      <c r="AY6" s="28">
        <f t="shared" si="4"/>
        <v>251.9</v>
      </c>
      <c r="AZ6" s="28" t="str">
        <f t="shared" si="4"/>
        <v>-</v>
      </c>
      <c r="BA6" s="28" t="str">
        <f t="shared" si="4"/>
        <v>-</v>
      </c>
      <c r="BB6" s="28">
        <f t="shared" si="4"/>
        <v>67.930000000000007</v>
      </c>
      <c r="BC6" s="28">
        <f t="shared" si="4"/>
        <v>68.53</v>
      </c>
      <c r="BD6" s="28">
        <f t="shared" si="4"/>
        <v>69.180000000000007</v>
      </c>
      <c r="BE6" s="24" t="str">
        <f>IF(BE7="","",IF(BE7="-","【-】","【"&amp;SUBSTITUTE(TEXT(BE7,"#,##0.00"),"-","△")&amp;"】"))</f>
        <v>【73.44】</v>
      </c>
      <c r="BF6" s="28" t="str">
        <f t="shared" ref="BF6:BO6" si="5">IF(BF7="",NA(),BF7)</f>
        <v>-</v>
      </c>
      <c r="BG6" s="28" t="str">
        <f t="shared" si="5"/>
        <v>-</v>
      </c>
      <c r="BH6" s="24">
        <f t="shared" si="5"/>
        <v>0</v>
      </c>
      <c r="BI6" s="28">
        <f t="shared" si="5"/>
        <v>461.14</v>
      </c>
      <c r="BJ6" s="28">
        <f t="shared" si="5"/>
        <v>481.05</v>
      </c>
      <c r="BK6" s="28" t="str">
        <f t="shared" si="5"/>
        <v>-</v>
      </c>
      <c r="BL6" s="28" t="str">
        <f t="shared" si="5"/>
        <v>-</v>
      </c>
      <c r="BM6" s="28">
        <f t="shared" si="5"/>
        <v>857.88</v>
      </c>
      <c r="BN6" s="28">
        <f t="shared" si="5"/>
        <v>825.1</v>
      </c>
      <c r="BO6" s="28">
        <f t="shared" si="5"/>
        <v>789.87</v>
      </c>
      <c r="BP6" s="24" t="str">
        <f>IF(BP7="","",IF(BP7="-","【-】","【"&amp;SUBSTITUTE(TEXT(BP7,"#,##0.00"),"-","△")&amp;"】"))</f>
        <v>【652.82】</v>
      </c>
      <c r="BQ6" s="28" t="str">
        <f t="shared" ref="BQ6:BZ6" si="6">IF(BQ7="",NA(),BQ7)</f>
        <v>-</v>
      </c>
      <c r="BR6" s="28" t="str">
        <f t="shared" si="6"/>
        <v>-</v>
      </c>
      <c r="BS6" s="28">
        <f t="shared" si="6"/>
        <v>100</v>
      </c>
      <c r="BT6" s="28">
        <f t="shared" si="6"/>
        <v>100</v>
      </c>
      <c r="BU6" s="28">
        <f t="shared" si="6"/>
        <v>100</v>
      </c>
      <c r="BV6" s="28" t="str">
        <f t="shared" si="6"/>
        <v>-</v>
      </c>
      <c r="BW6" s="28" t="str">
        <f t="shared" si="6"/>
        <v>-</v>
      </c>
      <c r="BX6" s="28">
        <f t="shared" si="6"/>
        <v>94.97</v>
      </c>
      <c r="BY6" s="28">
        <f t="shared" si="6"/>
        <v>97.07</v>
      </c>
      <c r="BZ6" s="28">
        <f t="shared" si="6"/>
        <v>98.06</v>
      </c>
      <c r="CA6" s="24" t="str">
        <f>IF(CA7="","",IF(CA7="-","【-】","【"&amp;SUBSTITUTE(TEXT(CA7,"#,##0.00"),"-","△")&amp;"】"))</f>
        <v>【97.61】</v>
      </c>
      <c r="CB6" s="28" t="str">
        <f t="shared" ref="CB6:CK6" si="7">IF(CB7="",NA(),CB7)</f>
        <v>-</v>
      </c>
      <c r="CC6" s="28" t="str">
        <f t="shared" si="7"/>
        <v>-</v>
      </c>
      <c r="CD6" s="28">
        <f t="shared" si="7"/>
        <v>156.86000000000001</v>
      </c>
      <c r="CE6" s="28">
        <f t="shared" si="7"/>
        <v>156.82</v>
      </c>
      <c r="CF6" s="28">
        <f t="shared" si="7"/>
        <v>157.55000000000001</v>
      </c>
      <c r="CG6" s="28" t="str">
        <f t="shared" si="7"/>
        <v>-</v>
      </c>
      <c r="CH6" s="28" t="str">
        <f t="shared" si="7"/>
        <v>-</v>
      </c>
      <c r="CI6" s="28">
        <f t="shared" si="7"/>
        <v>159.49</v>
      </c>
      <c r="CJ6" s="28">
        <f t="shared" si="7"/>
        <v>157.81</v>
      </c>
      <c r="CK6" s="28">
        <f t="shared" si="7"/>
        <v>157.37</v>
      </c>
      <c r="CL6" s="24" t="str">
        <f>IF(CL7="","",IF(CL7="-","【-】","【"&amp;SUBSTITUTE(TEXT(CL7,"#,##0.00"),"-","△")&amp;"】"))</f>
        <v>【138.29】</v>
      </c>
      <c r="CM6" s="28" t="str">
        <f t="shared" ref="CM6:CV6" si="8">IF(CM7="",NA(),CM7)</f>
        <v>-</v>
      </c>
      <c r="CN6" s="28" t="str">
        <f t="shared" si="8"/>
        <v>-</v>
      </c>
      <c r="CO6" s="28" t="str">
        <f t="shared" si="8"/>
        <v>-</v>
      </c>
      <c r="CP6" s="28" t="str">
        <f t="shared" si="8"/>
        <v>-</v>
      </c>
      <c r="CQ6" s="28" t="str">
        <f t="shared" si="8"/>
        <v>-</v>
      </c>
      <c r="CR6" s="28" t="str">
        <f t="shared" si="8"/>
        <v>-</v>
      </c>
      <c r="CS6" s="28" t="str">
        <f t="shared" si="8"/>
        <v>-</v>
      </c>
      <c r="CT6" s="28">
        <f t="shared" si="8"/>
        <v>65.28</v>
      </c>
      <c r="CU6" s="28">
        <f t="shared" si="8"/>
        <v>64.92</v>
      </c>
      <c r="CV6" s="28">
        <f t="shared" si="8"/>
        <v>64.14</v>
      </c>
      <c r="CW6" s="24" t="str">
        <f>IF(CW7="","",IF(CW7="-","【-】","【"&amp;SUBSTITUTE(TEXT(CW7,"#,##0.00"),"-","△")&amp;"】"))</f>
        <v>【59.10】</v>
      </c>
      <c r="CX6" s="28" t="str">
        <f t="shared" ref="CX6:DG6" si="9">IF(CX7="",NA(),CX7)</f>
        <v>-</v>
      </c>
      <c r="CY6" s="28" t="str">
        <f t="shared" si="9"/>
        <v>-</v>
      </c>
      <c r="CZ6" s="28">
        <f t="shared" si="9"/>
        <v>94.06</v>
      </c>
      <c r="DA6" s="28">
        <f t="shared" si="9"/>
        <v>94.04</v>
      </c>
      <c r="DB6" s="28">
        <f t="shared" si="9"/>
        <v>83.11</v>
      </c>
      <c r="DC6" s="28" t="str">
        <f t="shared" si="9"/>
        <v>-</v>
      </c>
      <c r="DD6" s="28" t="str">
        <f t="shared" si="9"/>
        <v>-</v>
      </c>
      <c r="DE6" s="28">
        <f t="shared" si="9"/>
        <v>92.72</v>
      </c>
      <c r="DF6" s="28">
        <f t="shared" si="9"/>
        <v>92.88</v>
      </c>
      <c r="DG6" s="28">
        <f t="shared" si="9"/>
        <v>92.9</v>
      </c>
      <c r="DH6" s="24" t="str">
        <f>IF(DH7="","",IF(DH7="-","【-】","【"&amp;SUBSTITUTE(TEXT(DH7,"#,##0.00"),"-","△")&amp;"】"))</f>
        <v>【95.82】</v>
      </c>
      <c r="DI6" s="28" t="str">
        <f t="shared" ref="DI6:DR6" si="10">IF(DI7="",NA(),DI7)</f>
        <v>-</v>
      </c>
      <c r="DJ6" s="28" t="str">
        <f t="shared" si="10"/>
        <v>-</v>
      </c>
      <c r="DK6" s="28">
        <f t="shared" si="10"/>
        <v>3.25</v>
      </c>
      <c r="DL6" s="28">
        <f t="shared" si="10"/>
        <v>5.93</v>
      </c>
      <c r="DM6" s="28">
        <f t="shared" si="10"/>
        <v>8.77</v>
      </c>
      <c r="DN6" s="28" t="str">
        <f t="shared" si="10"/>
        <v>-</v>
      </c>
      <c r="DO6" s="28" t="str">
        <f t="shared" si="10"/>
        <v>-</v>
      </c>
      <c r="DP6" s="28">
        <f t="shared" si="10"/>
        <v>23.79</v>
      </c>
      <c r="DQ6" s="28">
        <f t="shared" si="10"/>
        <v>25.66</v>
      </c>
      <c r="DR6" s="28">
        <f t="shared" si="10"/>
        <v>27.46</v>
      </c>
      <c r="DS6" s="24" t="str">
        <f>IF(DS7="","",IF(DS7="-","【-】","【"&amp;SUBSTITUTE(TEXT(DS7,"#,##0.00"),"-","△")&amp;"】"))</f>
        <v>【39.74】</v>
      </c>
      <c r="DT6" s="28" t="str">
        <f t="shared" ref="DT6:EC6" si="11">IF(DT7="",NA(),DT7)</f>
        <v>-</v>
      </c>
      <c r="DU6" s="28" t="str">
        <f t="shared" si="11"/>
        <v>-</v>
      </c>
      <c r="DV6" s="24">
        <f t="shared" si="11"/>
        <v>0</v>
      </c>
      <c r="DW6" s="24">
        <f t="shared" si="11"/>
        <v>0</v>
      </c>
      <c r="DX6" s="24">
        <f t="shared" si="11"/>
        <v>0</v>
      </c>
      <c r="DY6" s="28" t="str">
        <f t="shared" si="11"/>
        <v>-</v>
      </c>
      <c r="DZ6" s="28" t="str">
        <f t="shared" si="11"/>
        <v>-</v>
      </c>
      <c r="EA6" s="28">
        <f t="shared" si="11"/>
        <v>1.22</v>
      </c>
      <c r="EB6" s="28">
        <f t="shared" si="11"/>
        <v>1.61</v>
      </c>
      <c r="EC6" s="28">
        <f t="shared" si="11"/>
        <v>2.08</v>
      </c>
      <c r="ED6" s="24" t="str">
        <f>IF(ED7="","",IF(ED7="-","【-】","【"&amp;SUBSTITUTE(TEXT(ED7,"#,##0.00"),"-","△")&amp;"】"))</f>
        <v>【7.62】</v>
      </c>
      <c r="EE6" s="28" t="str">
        <f t="shared" ref="EE6:EN6" si="12">IF(EE7="",NA(),EE7)</f>
        <v>-</v>
      </c>
      <c r="EF6" s="28" t="str">
        <f t="shared" si="12"/>
        <v>-</v>
      </c>
      <c r="EG6" s="28">
        <f t="shared" si="12"/>
        <v>0.19</v>
      </c>
      <c r="EH6" s="28">
        <f t="shared" si="12"/>
        <v>0.33</v>
      </c>
      <c r="EI6" s="28">
        <f t="shared" si="12"/>
        <v>0.25</v>
      </c>
      <c r="EJ6" s="28" t="str">
        <f t="shared" si="12"/>
        <v>-</v>
      </c>
      <c r="EK6" s="28" t="str">
        <f t="shared" si="12"/>
        <v>-</v>
      </c>
      <c r="EL6" s="28">
        <f t="shared" si="12"/>
        <v>0.09</v>
      </c>
      <c r="EM6" s="28">
        <f t="shared" si="12"/>
        <v>0.17</v>
      </c>
      <c r="EN6" s="28">
        <f t="shared" si="12"/>
        <v>0.13</v>
      </c>
      <c r="EO6" s="24" t="str">
        <f>IF(EO7="","",IF(EO7="-","【-】","【"&amp;SUBSTITUTE(TEXT(EO7,"#,##0.00"),"-","△")&amp;"】"))</f>
        <v>【0.23】</v>
      </c>
    </row>
    <row r="7" spans="1:148" s="13" customFormat="1" x14ac:dyDescent="0.15">
      <c r="A7" s="14"/>
      <c r="B7" s="20">
        <v>2022</v>
      </c>
      <c r="C7" s="20">
        <v>82325</v>
      </c>
      <c r="D7" s="20">
        <v>46</v>
      </c>
      <c r="E7" s="20">
        <v>17</v>
      </c>
      <c r="F7" s="20">
        <v>1</v>
      </c>
      <c r="G7" s="20">
        <v>0</v>
      </c>
      <c r="H7" s="20" t="s">
        <v>11</v>
      </c>
      <c r="I7" s="20" t="s">
        <v>97</v>
      </c>
      <c r="J7" s="20" t="s">
        <v>98</v>
      </c>
      <c r="K7" s="20" t="s">
        <v>99</v>
      </c>
      <c r="L7" s="20" t="s">
        <v>100</v>
      </c>
      <c r="M7" s="20" t="s">
        <v>101</v>
      </c>
      <c r="N7" s="25" t="s">
        <v>102</v>
      </c>
      <c r="O7" s="25">
        <v>69.66</v>
      </c>
      <c r="P7" s="25">
        <v>48.59</v>
      </c>
      <c r="Q7" s="25">
        <v>98.92</v>
      </c>
      <c r="R7" s="25">
        <v>2970</v>
      </c>
      <c r="S7" s="25">
        <v>94710</v>
      </c>
      <c r="T7" s="25">
        <v>146.97</v>
      </c>
      <c r="U7" s="25">
        <v>644.41999999999996</v>
      </c>
      <c r="V7" s="25">
        <v>45831</v>
      </c>
      <c r="W7" s="25">
        <v>15.34</v>
      </c>
      <c r="X7" s="25">
        <v>2987.68</v>
      </c>
      <c r="Y7" s="25" t="s">
        <v>102</v>
      </c>
      <c r="Z7" s="25" t="s">
        <v>102</v>
      </c>
      <c r="AA7" s="25">
        <v>103.67</v>
      </c>
      <c r="AB7" s="25">
        <v>104.86</v>
      </c>
      <c r="AC7" s="25">
        <v>107.37</v>
      </c>
      <c r="AD7" s="25" t="s">
        <v>102</v>
      </c>
      <c r="AE7" s="25" t="s">
        <v>102</v>
      </c>
      <c r="AF7" s="25">
        <v>107.85</v>
      </c>
      <c r="AG7" s="25">
        <v>108.04</v>
      </c>
      <c r="AH7" s="25">
        <v>107.49</v>
      </c>
      <c r="AI7" s="25">
        <v>106.11</v>
      </c>
      <c r="AJ7" s="25" t="s">
        <v>102</v>
      </c>
      <c r="AK7" s="25" t="s">
        <v>102</v>
      </c>
      <c r="AL7" s="25">
        <v>0</v>
      </c>
      <c r="AM7" s="25">
        <v>0</v>
      </c>
      <c r="AN7" s="25">
        <v>0</v>
      </c>
      <c r="AO7" s="25" t="s">
        <v>102</v>
      </c>
      <c r="AP7" s="25" t="s">
        <v>102</v>
      </c>
      <c r="AQ7" s="25">
        <v>4.72</v>
      </c>
      <c r="AR7" s="25">
        <v>4.49</v>
      </c>
      <c r="AS7" s="25">
        <v>5.41</v>
      </c>
      <c r="AT7" s="25">
        <v>3.15</v>
      </c>
      <c r="AU7" s="25" t="s">
        <v>102</v>
      </c>
      <c r="AV7" s="25" t="s">
        <v>102</v>
      </c>
      <c r="AW7" s="25">
        <v>199.33</v>
      </c>
      <c r="AX7" s="25">
        <v>194.56</v>
      </c>
      <c r="AY7" s="25">
        <v>251.9</v>
      </c>
      <c r="AZ7" s="25" t="s">
        <v>102</v>
      </c>
      <c r="BA7" s="25" t="s">
        <v>102</v>
      </c>
      <c r="BB7" s="25">
        <v>67.930000000000007</v>
      </c>
      <c r="BC7" s="25">
        <v>68.53</v>
      </c>
      <c r="BD7" s="25">
        <v>69.180000000000007</v>
      </c>
      <c r="BE7" s="25">
        <v>73.44</v>
      </c>
      <c r="BF7" s="25" t="s">
        <v>102</v>
      </c>
      <c r="BG7" s="25" t="s">
        <v>102</v>
      </c>
      <c r="BH7" s="25">
        <v>0</v>
      </c>
      <c r="BI7" s="25">
        <v>461.14</v>
      </c>
      <c r="BJ7" s="25">
        <v>481.05</v>
      </c>
      <c r="BK7" s="25" t="s">
        <v>102</v>
      </c>
      <c r="BL7" s="25" t="s">
        <v>102</v>
      </c>
      <c r="BM7" s="25">
        <v>857.88</v>
      </c>
      <c r="BN7" s="25">
        <v>825.1</v>
      </c>
      <c r="BO7" s="25">
        <v>789.87</v>
      </c>
      <c r="BP7" s="25">
        <v>652.82000000000005</v>
      </c>
      <c r="BQ7" s="25" t="s">
        <v>102</v>
      </c>
      <c r="BR7" s="25" t="s">
        <v>102</v>
      </c>
      <c r="BS7" s="25">
        <v>100</v>
      </c>
      <c r="BT7" s="25">
        <v>100</v>
      </c>
      <c r="BU7" s="25">
        <v>100</v>
      </c>
      <c r="BV7" s="25" t="s">
        <v>102</v>
      </c>
      <c r="BW7" s="25" t="s">
        <v>102</v>
      </c>
      <c r="BX7" s="25">
        <v>94.97</v>
      </c>
      <c r="BY7" s="25">
        <v>97.07</v>
      </c>
      <c r="BZ7" s="25">
        <v>98.06</v>
      </c>
      <c r="CA7" s="25">
        <v>97.61</v>
      </c>
      <c r="CB7" s="25" t="s">
        <v>102</v>
      </c>
      <c r="CC7" s="25" t="s">
        <v>102</v>
      </c>
      <c r="CD7" s="25">
        <v>156.86000000000001</v>
      </c>
      <c r="CE7" s="25">
        <v>156.82</v>
      </c>
      <c r="CF7" s="25">
        <v>157.55000000000001</v>
      </c>
      <c r="CG7" s="25" t="s">
        <v>102</v>
      </c>
      <c r="CH7" s="25" t="s">
        <v>102</v>
      </c>
      <c r="CI7" s="25">
        <v>159.49</v>
      </c>
      <c r="CJ7" s="25">
        <v>157.81</v>
      </c>
      <c r="CK7" s="25">
        <v>157.37</v>
      </c>
      <c r="CL7" s="25">
        <v>138.29</v>
      </c>
      <c r="CM7" s="25" t="s">
        <v>102</v>
      </c>
      <c r="CN7" s="25" t="s">
        <v>102</v>
      </c>
      <c r="CO7" s="25" t="s">
        <v>102</v>
      </c>
      <c r="CP7" s="25" t="s">
        <v>102</v>
      </c>
      <c r="CQ7" s="25" t="s">
        <v>102</v>
      </c>
      <c r="CR7" s="25" t="s">
        <v>102</v>
      </c>
      <c r="CS7" s="25" t="s">
        <v>102</v>
      </c>
      <c r="CT7" s="25">
        <v>65.28</v>
      </c>
      <c r="CU7" s="25">
        <v>64.92</v>
      </c>
      <c r="CV7" s="25">
        <v>64.14</v>
      </c>
      <c r="CW7" s="25">
        <v>59.1</v>
      </c>
      <c r="CX7" s="25" t="s">
        <v>102</v>
      </c>
      <c r="CY7" s="25" t="s">
        <v>102</v>
      </c>
      <c r="CZ7" s="25">
        <v>94.06</v>
      </c>
      <c r="DA7" s="25">
        <v>94.04</v>
      </c>
      <c r="DB7" s="25">
        <v>83.11</v>
      </c>
      <c r="DC7" s="25" t="s">
        <v>102</v>
      </c>
      <c r="DD7" s="25" t="s">
        <v>102</v>
      </c>
      <c r="DE7" s="25">
        <v>92.72</v>
      </c>
      <c r="DF7" s="25">
        <v>92.88</v>
      </c>
      <c r="DG7" s="25">
        <v>92.9</v>
      </c>
      <c r="DH7" s="25">
        <v>95.82</v>
      </c>
      <c r="DI7" s="25" t="s">
        <v>102</v>
      </c>
      <c r="DJ7" s="25" t="s">
        <v>102</v>
      </c>
      <c r="DK7" s="25">
        <v>3.25</v>
      </c>
      <c r="DL7" s="25">
        <v>5.93</v>
      </c>
      <c r="DM7" s="25">
        <v>8.77</v>
      </c>
      <c r="DN7" s="25" t="s">
        <v>102</v>
      </c>
      <c r="DO7" s="25" t="s">
        <v>102</v>
      </c>
      <c r="DP7" s="25">
        <v>23.79</v>
      </c>
      <c r="DQ7" s="25">
        <v>25.66</v>
      </c>
      <c r="DR7" s="25">
        <v>27.46</v>
      </c>
      <c r="DS7" s="25">
        <v>39.74</v>
      </c>
      <c r="DT7" s="25" t="s">
        <v>102</v>
      </c>
      <c r="DU7" s="25" t="s">
        <v>102</v>
      </c>
      <c r="DV7" s="25">
        <v>0</v>
      </c>
      <c r="DW7" s="25">
        <v>0</v>
      </c>
      <c r="DX7" s="25">
        <v>0</v>
      </c>
      <c r="DY7" s="25" t="s">
        <v>102</v>
      </c>
      <c r="DZ7" s="25" t="s">
        <v>102</v>
      </c>
      <c r="EA7" s="25">
        <v>1.22</v>
      </c>
      <c r="EB7" s="25">
        <v>1.61</v>
      </c>
      <c r="EC7" s="25">
        <v>2.08</v>
      </c>
      <c r="ED7" s="25">
        <v>7.62</v>
      </c>
      <c r="EE7" s="25" t="s">
        <v>102</v>
      </c>
      <c r="EF7" s="25" t="s">
        <v>102</v>
      </c>
      <c r="EG7" s="25">
        <v>0.19</v>
      </c>
      <c r="EH7" s="25">
        <v>0.33</v>
      </c>
      <c r="EI7" s="25">
        <v>0.25</v>
      </c>
      <c r="EJ7" s="25" t="s">
        <v>102</v>
      </c>
      <c r="EK7" s="25" t="s">
        <v>102</v>
      </c>
      <c r="EL7" s="25">
        <v>0.09</v>
      </c>
      <c r="EM7" s="25">
        <v>0.17</v>
      </c>
      <c r="EN7" s="25">
        <v>0.13</v>
      </c>
      <c r="EO7" s="25">
        <v>0.23</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渡辺　龍祐</cp:lastModifiedBy>
  <dcterms:created xsi:type="dcterms:W3CDTF">2023-12-12T00:43:42Z</dcterms:created>
  <dcterms:modified xsi:type="dcterms:W3CDTF">2024-02-29T07:37:56Z</dcterms:modified>
  <cp:category>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2024-01-30T06:50:20Z</vt:filetime>
  </property>
</Properties>
</file>