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0EDCF708-980C-4E00-9C83-554DB5FBE1A9}" revIDLastSave="0" xr10:uidLastSave="{00000000-0000-0000-0000-000000000000}"/>
  <workbookProtection lockStructure="1" workbookAlgorithmName="SHA-512" workbookHashValue="wqJB6YwaXRxMMD6pAuI+0Te6F8gqRiLIqaosi+DnjbBXyz4c+nHM68o6x5vvKlEQ2sG/4GymIN+z+WdOB7Q9tQ==" workbookSaltValue="R/bEbMxAurTq2zYZUh3GSg==" workbookSpinCount="100000"/>
  <bookViews>
    <workbookView xr2:uid="{00000000-000D-0000-FFFF-FFFF00000000}" windowHeight="11760" windowWidth="20730" xWindow="-120" yWindow="-12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AT10" i="4"/>
  <c r="P10" i="4"/>
  <c r="W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<sst xmlns="http://schemas.openxmlformats.org/spreadsheetml/2006/main" count="236" uniqueCount="116">
  <si>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</si>
  <si>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</si>
  <si>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</si>
  <si>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</si>
  <si>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</si>
  <si>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</si>
  <si>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</si>
  <si>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</si>
  <si>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</si>
  <si>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</si>
  <si>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</si>
  <si>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</si>
  <si>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</si>
  <si>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</si>
  <si>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</si>
  <si>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</si>
  <si>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</si>
  <si>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</si>
  <si>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</si>
  <si>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</si>
  <si>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</si>
  <si>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</si>
  <si>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</si>
  <si>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</si>
  <si>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</si>
  <si>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</si>
  <si>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</si>
  <si>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</si>
  <si>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</si>
  <si>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</si>
  <si>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</si>
  <si>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</si>
  <si>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</si>
  <si>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</si>
  <si>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</si>
  <si>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</si>
  <si>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</si>
  <si>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</si>
  <si>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</si>
  <si>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</si>
  <si>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</si>
  <si>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</si>
  <si>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</si>
  <si>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</si>
  <si>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</si>
  <si>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</si>
  <si>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</si>
  <si>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</si>
  <si>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</si>
  <si>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</si>
  <si>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</si>
  <si>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</si>
  <si>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</si>
  <si>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</si>
  <si>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</si>
  <si>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</si>
  <si>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</si>
  <si>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</si>
  <si>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</si>
  <si>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</si>
  <si>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</si>
  <si>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</si>
  <si>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</si>
  <si>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</si>
  <si>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</si>
  <si>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</si>
  <si>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</si>
  <si>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</si>
  <si>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</si>
  <si>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</si>
  <si>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</si>
  <si>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</si>
  <si>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</si>
  <si>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</si>
  <si>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</si>
  <si>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</si>
  <si>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</si>
  <si>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</si>
  <si>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</si>
  <si>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</si>
  <si>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</si>
  <si>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</si>
  <si>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</si>
  <si>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</si>
  <si>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</si>
  <si>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</si>
  <si>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</si>
  <si>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</si>
  <si>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</si>
  <si>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</si>
  <si>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</si>
  <si>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</si>
  <si>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</si>
  <si>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</si>
  <si>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</si>
  <si>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</si>
  <si>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神栖市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</si>
  <si>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</si>
  <si>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</si>
  <si>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</si>
  <si>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</si>
  <si>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</si>
  <si>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</si>
  <si>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</si>
  <si>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</si>
  <si>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</si>
  <si>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</si>
  <si>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</si>
  <si>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</si>
  <si>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</si>
  <si>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</si>
  <si>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</si>
  <si>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</si>
  <si>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については、103.73%と類似団体平均値と比べて低い数値ですが、100％を超えているため、単年度収支は黒字になっています。累積欠損金は発生していませんが、今後は、下水道施設の維持管理費の増加や一般会計からの繰入金の減少等が予測されるため、使用料改定等を検討する必要があります。
　「③流動比率」については、100%を大幅に上回っていますが、今後は建設改良費に充てられた企業債の増加が予測されるため、注視する必要があります。
　「④企業債残高対事業規模比率」については、556.16%と類似団体平均値と比べて低い数値ですが、今後は企業債の増加が予測されるため、使用料改定等を検討する必要があります。
　「⑤経費回収率」については、93.49%と100%未満であり、類似団体平均値と比べて低い数値になっています。経営戦略において、経費回収率100％を目標とするロードマップを定めており、今後は収入増加や支出削減等の対策を検討する必要があります。
　「⑥汚水処理原価」については、有収水量１㎥当たり169.35円と類似団体平均値と比べて高い数値になっています。下水道施設の維持管理費の増加が今後も予測されるため、使用料改定等を検討する必要があります。
　「⑧水洗化率」については、84.31%と類似団体平均値と比べて低い数値になっているため、未接続者に対する個別訪問等を行い、引き続き接続率向上に努めます。</t>
    <rPh sb="48" eb="49">
      <t>コ</t>
    </rPh>
    <rPh sb="365" eb="369">
      <t>ケイエイセンリャク</t>
    </rPh>
    <rPh sb="374" eb="379">
      <t>ケイヒカイシュウリツ</t>
    </rPh>
    <rPh sb="384" eb="386">
      <t>モクヒョウ</t>
    </rPh>
    <rPh sb="396" eb="397">
      <t>サダ</t>
    </rPh>
    <rPh sb="402" eb="404">
      <t>コンゴ</t>
    </rPh>
    <rPh sb="405" eb="409">
      <t>シュウニュウゾウカ</t>
    </rPh>
    <rPh sb="410" eb="414">
      <t>シシュツサクゲン</t>
    </rPh>
    <rPh sb="414" eb="415">
      <t>トウ</t>
    </rPh>
    <rPh sb="416" eb="418">
      <t>タイサク</t>
    </rPh>
    <rPh sb="473" eb="474">
      <t>クラ</t>
    </rPh>
    <rPh sb="476" eb="477">
      <t>タカ</t>
    </rPh>
    <rPh sb="503" eb="505">
      <t>コンゴ</t>
    </rPh>
    <phoneticPr fontId="4"/>
  </si>
  <si>
    <t>　「①有形固定資産減価償却率」「③管渠改善率」は類似団体平均値と比べて低い数値ですが、「②管渠老朽化率」は高い数値となっており、老朽化している施設や管渠が増えています。公共下水道事業を開始して約48年が経過することから、今後も経年劣化の進行している下水道施設の維持管理費の増大や更新需要の発生が予測されます。
　下水道施設の老朽化等に起因した事故が発生した場合、事後的な対応では市民生活に大きな支障が出るだけでなくコスト的にも不経済となります。
　そのため、ストックマネジメント計画に基づく対策を実施し、下水道施設における予防保全的な維持管理を行い、設備が使用限界値に達する前に耐用年数の延伸とライフサイクルコストの最小化を進めます。</t>
    <rPh sb="53" eb="54">
      <t>タカ</t>
    </rPh>
    <rPh sb="55" eb="57">
      <t>スウチ</t>
    </rPh>
    <rPh sb="71" eb="73">
      <t>シセツ</t>
    </rPh>
    <rPh sb="77" eb="78">
      <t>フ</t>
    </rPh>
    <phoneticPr fontId="4"/>
  </si>
  <si>
    <t>　下水道事業は今後、急速な人口減少に伴う需要の減少により、使用料収入の減少が予測されます。また、施設の老朽化に伴う更新需要の増大に加えて、物価高騰に伴う職員人件費を含む維持管理費用の増加や企業会計に関わる職員の確保が困難であること等が予測されることを踏まえ、下水道事業を取り巻く経営環境は益々厳しくなることが見込まれます。
　このため、効率的で持続可能な経営の実現に向け、収入増加の取組みとして、使用料改定の必要性の検討や、下水道の啓発活動による接続促進を図ります。さらに、支出削減の取組みとして、ストックマネジメント計画等による投資の平準化や民間活力の活用を実施し、経営基盤の強化と投資の最適化を推進し、事業経営の効率化・健全化に取り組んでいきます。また、職員の確保については、関係部局と協議し、職員を育成しやすい環境を整えることで、解決を目指します。</t>
    <rPh sb="7" eb="9">
      <t>コンゴ</t>
    </rPh>
    <rPh sb="10" eb="12">
      <t>キュウソク</t>
    </rPh>
    <rPh sb="13" eb="17">
      <t>ジンコウゲンショウ</t>
    </rPh>
    <rPh sb="18" eb="19">
      <t>トモナ</t>
    </rPh>
    <rPh sb="20" eb="22">
      <t>ジュヨウ</t>
    </rPh>
    <rPh sb="23" eb="25">
      <t>ゲンショウ</t>
    </rPh>
    <rPh sb="29" eb="34">
      <t>シヨウリョウシュウニュウ</t>
    </rPh>
    <rPh sb="35" eb="37">
      <t>ゲンショウ</t>
    </rPh>
    <rPh sb="38" eb="40">
      <t>ヨソク</t>
    </rPh>
    <rPh sb="48" eb="50">
      <t>シセツ</t>
    </rPh>
    <rPh sb="51" eb="54">
      <t>ロウキュウカ</t>
    </rPh>
    <rPh sb="55" eb="56">
      <t>トモナ</t>
    </rPh>
    <rPh sb="57" eb="61">
      <t>コウシンジュヨウ</t>
    </rPh>
    <rPh sb="62" eb="64">
      <t>ゾウダイ</t>
    </rPh>
    <rPh sb="65" eb="66">
      <t>クワ</t>
    </rPh>
    <rPh sb="76" eb="81">
      <t>ショクインジンケンヒ</t>
    </rPh>
    <rPh sb="82" eb="83">
      <t>フク</t>
    </rPh>
    <rPh sb="84" eb="90">
      <t>イジカンリヒヨウ</t>
    </rPh>
    <rPh sb="91" eb="93">
      <t>ゾウカ</t>
    </rPh>
    <rPh sb="94" eb="98">
      <t>キギョウカイケイ</t>
    </rPh>
    <rPh sb="99" eb="100">
      <t>カカ</t>
    </rPh>
    <rPh sb="102" eb="104">
      <t>ショクイン</t>
    </rPh>
    <rPh sb="108" eb="110">
      <t>コンナン</t>
    </rPh>
    <rPh sb="115" eb="116">
      <t>ナド</t>
    </rPh>
    <rPh sb="117" eb="119">
      <t>ヨソク</t>
    </rPh>
    <rPh sb="135" eb="136">
      <t>ト</t>
    </rPh>
    <rPh sb="137" eb="138">
      <t>マ</t>
    </rPh>
    <rPh sb="168" eb="171">
      <t>コウリツテキ</t>
    </rPh>
    <rPh sb="172" eb="176">
      <t>ジゾクカノウ</t>
    </rPh>
    <rPh sb="177" eb="179">
      <t>ケイエイ</t>
    </rPh>
    <rPh sb="180" eb="182">
      <t>ジツゲン</t>
    </rPh>
    <rPh sb="183" eb="184">
      <t>ム</t>
    </rPh>
    <rPh sb="186" eb="190">
      <t>シュウニュウゾウカ</t>
    </rPh>
    <rPh sb="191" eb="192">
      <t>ト</t>
    </rPh>
    <rPh sb="192" eb="193">
      <t>ク</t>
    </rPh>
    <rPh sb="212" eb="215">
      <t>ゲスイドウ</t>
    </rPh>
    <rPh sb="216" eb="220">
      <t>ケイハツカツドウ</t>
    </rPh>
    <rPh sb="237" eb="241">
      <t>シシュツサクゲン</t>
    </rPh>
    <rPh sb="242" eb="244">
      <t>トリクミ</t>
    </rPh>
    <rPh sb="259" eb="261">
      <t>ケイカク</t>
    </rPh>
    <rPh sb="261" eb="262">
      <t>トウ</t>
    </rPh>
    <rPh sb="265" eb="267">
      <t>トウシ</t>
    </rPh>
    <rPh sb="268" eb="271">
      <t>ヘイジュンカ</t>
    </rPh>
    <rPh sb="272" eb="276">
      <t>ミンカンカツリョク</t>
    </rPh>
    <rPh sb="277" eb="279">
      <t>カツヨウ</t>
    </rPh>
    <rPh sb="280" eb="282">
      <t>ジッシ</t>
    </rPh>
    <rPh sb="284" eb="288">
      <t>ケイエイキバン</t>
    </rPh>
    <rPh sb="289" eb="291">
      <t>キョウカ</t>
    </rPh>
    <rPh sb="292" eb="294">
      <t>トウシ</t>
    </rPh>
    <rPh sb="295" eb="298">
      <t>サイテキカ</t>
    </rPh>
    <rPh sb="299" eb="301">
      <t>スイシン</t>
    </rPh>
    <rPh sb="312" eb="315">
      <t>ケンゼンカ</t>
    </rPh>
    <rPh sb="329" eb="331">
      <t>ショクイン</t>
    </rPh>
    <rPh sb="332" eb="334">
      <t>カクホ</t>
    </rPh>
    <rPh sb="349" eb="351">
      <t>ショクイン</t>
    </rPh>
    <rPh sb="352" eb="354">
      <t>イクセイ</t>
    </rPh>
    <rPh sb="358" eb="360">
      <t>カンキョウ</t>
    </rPh>
    <rPh sb="361" eb="362">
      <t>トトノ</t>
    </rPh>
    <rPh sb="368" eb="370">
      <t>カイケツ</t>
    </rPh>
    <rPh sb="371" eb="373">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</si>
</sst>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0.19</c:v>
                </c:pt>
                <c:pt idx="1">
                  <c:v>0.33</c:v>
                </c:pt>
                <c:pt idx="2">
                  <c:v>0.25</c:v>
                </c:pt>
                <c:pt idx="3">
                  <c:v>0.14000000000000001</c:v>
                </c:pt>
                <c:pt idx="4">
                  <c:v>0.35</c:v>
                </c:pt>
              </c:numCache>
            </c:numRef>
          </c:val>
          <c:extLst>
            <c:ext xmlns:c16="http://schemas.microsoft.com/office/drawing/2014/chart" uri="{C3380CC4-5D6E-409C-BE32-E72D297353CC}">
              <c16:uniqueId val="{00000000-C11B-4994-99E6-FC0FD5A178C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C11B-4994-99E6-FC0FD5A178C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0A-494D-B549-B6C88B6925B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B70A-494D-B549-B6C88B6925B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94.06</c:v>
                </c:pt>
                <c:pt idx="1">
                  <c:v>94.04</c:v>
                </c:pt>
                <c:pt idx="2">
                  <c:v>83.11</c:v>
                </c:pt>
                <c:pt idx="3">
                  <c:v>83.71</c:v>
                </c:pt>
                <c:pt idx="4">
                  <c:v>84.31</c:v>
                </c:pt>
              </c:numCache>
            </c:numRef>
          </c:val>
          <c:extLst>
            <c:ext xmlns:c16="http://schemas.microsoft.com/office/drawing/2014/chart" uri="{C3380CC4-5D6E-409C-BE32-E72D297353CC}">
              <c16:uniqueId val="{00000000-75BB-487A-A225-6D49914E4A9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75BB-487A-A225-6D49914E4A9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103.67</c:v>
                </c:pt>
                <c:pt idx="1">
                  <c:v>104.86</c:v>
                </c:pt>
                <c:pt idx="2">
                  <c:v>107.37</c:v>
                </c:pt>
                <c:pt idx="3">
                  <c:v>109.48</c:v>
                </c:pt>
                <c:pt idx="4">
                  <c:v>103.73</c:v>
                </c:pt>
              </c:numCache>
            </c:numRef>
          </c:val>
          <c:extLst>
            <c:ext xmlns:c16="http://schemas.microsoft.com/office/drawing/2014/chart" uri="{C3380CC4-5D6E-409C-BE32-E72D297353CC}">
              <c16:uniqueId val="{00000000-E134-495C-829D-A779555FC30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E134-495C-829D-A779555FC30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3.25</c:v>
                </c:pt>
                <c:pt idx="1">
                  <c:v>5.93</c:v>
                </c:pt>
                <c:pt idx="2">
                  <c:v>8.77</c:v>
                </c:pt>
                <c:pt idx="3">
                  <c:v>11.36</c:v>
                </c:pt>
                <c:pt idx="4">
                  <c:v>13.06</c:v>
                </c:pt>
              </c:numCache>
            </c:numRef>
          </c:val>
          <c:extLst>
            <c:ext xmlns:c16="http://schemas.microsoft.com/office/drawing/2014/chart" uri="{C3380CC4-5D6E-409C-BE32-E72D297353CC}">
              <c16:uniqueId val="{00000000-A274-4E3A-9C60-16431F9CD49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A274-4E3A-9C60-16431F9CD49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6.18</c:v>
                </c:pt>
              </c:numCache>
            </c:numRef>
          </c:val>
          <c:extLst>
            <c:ext xmlns:c16="http://schemas.microsoft.com/office/drawing/2014/chart" uri="{C3380CC4-5D6E-409C-BE32-E72D297353CC}">
              <c16:uniqueId val="{00000000-E342-4EAC-B975-6562D0632F7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E342-4EAC-B975-6562D0632F7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74-4F0B-9094-495E5001D89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E574-4F0B-9094-495E5001D89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199.33</c:v>
                </c:pt>
                <c:pt idx="1">
                  <c:v>194.56</c:v>
                </c:pt>
                <c:pt idx="2">
                  <c:v>251.9</c:v>
                </c:pt>
                <c:pt idx="3">
                  <c:v>243.28</c:v>
                </c:pt>
                <c:pt idx="4">
                  <c:v>187.8</c:v>
                </c:pt>
              </c:numCache>
            </c:numRef>
          </c:val>
          <c:extLst>
            <c:ext xmlns:c16="http://schemas.microsoft.com/office/drawing/2014/chart" uri="{C3380CC4-5D6E-409C-BE32-E72D297353CC}">
              <c16:uniqueId val="{00000000-5C5D-4574-A17C-AB2030FCBE4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5C5D-4574-A17C-AB2030FCBE4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461.14</c:v>
                </c:pt>
                <c:pt idx="2">
                  <c:v>481.05</c:v>
                </c:pt>
                <c:pt idx="3">
                  <c:v>499.85</c:v>
                </c:pt>
                <c:pt idx="4">
                  <c:v>556.16</c:v>
                </c:pt>
              </c:numCache>
            </c:numRef>
          </c:val>
          <c:extLst>
            <c:ext xmlns:c16="http://schemas.microsoft.com/office/drawing/2014/chart" uri="{C3380CC4-5D6E-409C-BE32-E72D297353CC}">
              <c16:uniqueId val="{00000000-CF52-4AF0-8A32-6BDE9149779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CF52-4AF0-8A32-6BDE9149779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98.56</c:v>
                </c:pt>
                <c:pt idx="4">
                  <c:v>93.49</c:v>
                </c:pt>
              </c:numCache>
            </c:numRef>
          </c:val>
          <c:extLst>
            <c:ext xmlns:c16="http://schemas.microsoft.com/office/drawing/2014/chart" uri="{C3380CC4-5D6E-409C-BE32-E72D297353CC}">
              <c16:uniqueId val="{00000000-9B8E-4F88-BE6E-CFE0B0FDB7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9B8E-4F88-BE6E-CFE0B0FDB7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156.86000000000001</c:v>
                </c:pt>
                <c:pt idx="1">
                  <c:v>156.82</c:v>
                </c:pt>
                <c:pt idx="2">
                  <c:v>157.55000000000001</c:v>
                </c:pt>
                <c:pt idx="3">
                  <c:v>160.13</c:v>
                </c:pt>
                <c:pt idx="4">
                  <c:v>169.35</c:v>
                </c:pt>
              </c:numCache>
            </c:numRef>
          </c:val>
          <c:extLst>
            <c:ext xmlns:c16="http://schemas.microsoft.com/office/drawing/2014/chart" uri="{C3380CC4-5D6E-409C-BE32-E72D297353CC}">
              <c16:uniqueId val="{00000000-84C5-4647-A4AB-06FE57DADFD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84C5-4647-A4AB-06FE57DADFD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4" zoomScaleNormal="100" workbookViewId="0">
      <selection activeCell="BK71" sqref="BK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神栖市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非設置</v>
      </c>
      <c r="AE8" s="35"/>
      <c r="AF8" s="35"/>
      <c r="AG8" s="35"/>
      <c r="AH8" s="35"/>
      <c r="AI8" s="35"/>
      <c r="AJ8" s="35"/>
      <c r="AK8" s="3"/>
      <c r="AL8" s="36">
        <f>データ!S6</f>
        <v>93786</v>
      </c>
      <c r="AM8" s="36"/>
      <c r="AN8" s="36"/>
      <c r="AO8" s="36"/>
      <c r="AP8" s="36"/>
      <c r="AQ8" s="36"/>
      <c r="AR8" s="36"/>
      <c r="AS8" s="36"/>
      <c r="AT8" s="37">
        <f>データ!T6</f>
        <v>146.97</v>
      </c>
      <c r="AU8" s="37"/>
      <c r="AV8" s="37"/>
      <c r="AW8" s="37"/>
      <c r="AX8" s="37"/>
      <c r="AY8" s="37"/>
      <c r="AZ8" s="37"/>
      <c r="BA8" s="37"/>
      <c r="BB8" s="37">
        <f>データ!U6</f>
        <v>638.13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66.23</v>
      </c>
      <c r="J10" s="37"/>
      <c r="K10" s="37"/>
      <c r="L10" s="37"/>
      <c r="M10" s="37"/>
      <c r="N10" s="37"/>
      <c r="O10" s="37"/>
      <c r="P10" s="37">
        <f>データ!P6</f>
        <v>48.81</v>
      </c>
      <c r="Q10" s="37"/>
      <c r="R10" s="37"/>
      <c r="S10" s="37"/>
      <c r="T10" s="37"/>
      <c r="U10" s="37"/>
      <c r="V10" s="37"/>
      <c r="W10" s="37">
        <f>データ!Q6</f>
        <v>90.69</v>
      </c>
      <c r="X10" s="37"/>
      <c r="Y10" s="37"/>
      <c r="Z10" s="37"/>
      <c r="AA10" s="37"/>
      <c r="AB10" s="37"/>
      <c r="AC10" s="37"/>
      <c r="AD10" s="36">
        <f>データ!R6</f>
        <v>2970</v>
      </c>
      <c r="AE10" s="36"/>
      <c r="AF10" s="36"/>
      <c r="AG10" s="36"/>
      <c r="AH10" s="36"/>
      <c r="AI10" s="36"/>
      <c r="AJ10" s="36"/>
      <c r="AK10" s="2"/>
      <c r="AL10" s="36">
        <f>データ!V6</f>
        <v>45661</v>
      </c>
      <c r="AM10" s="36"/>
      <c r="AN10" s="36"/>
      <c r="AO10" s="36"/>
      <c r="AP10" s="36"/>
      <c r="AQ10" s="36"/>
      <c r="AR10" s="36"/>
      <c r="AS10" s="36"/>
      <c r="AT10" s="37">
        <f>データ!W6</f>
        <v>15.6</v>
      </c>
      <c r="AU10" s="37"/>
      <c r="AV10" s="37"/>
      <c r="AW10" s="37"/>
      <c r="AX10" s="37"/>
      <c r="AY10" s="37"/>
      <c r="AZ10" s="37"/>
      <c r="BA10" s="37"/>
      <c r="BB10" s="37">
        <f>データ!X6</f>
        <v>2926.99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ynXySnKatnKBQvdK/3+ybV5rwKm4UEPlzm0oEeKvYjOAXcEBcwEzeppBhbu7JRInuOH9vTe/vzdEt3ZvwhAgw==" saltValue="m8EoSZU8NCiI3lNWHLYfE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82325</v>
      </c>
      <c r="D6" s="19">
        <f t="shared" si="3"/>
        <v>46</v>
      </c>
      <c r="E6" s="19">
        <f t="shared" si="3"/>
        <v>17</v>
      </c>
      <c r="F6" s="19">
        <f t="shared" si="3"/>
        <v>1</v>
      </c>
      <c r="G6" s="19">
        <f t="shared" si="3"/>
        <v>0</v>
      </c>
      <c r="H6" s="19" t="str">
        <f t="shared" si="3"/>
        <v>茨城県　神栖市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66.23</v>
      </c>
      <c r="P6" s="20">
        <f t="shared" si="3"/>
        <v>48.81</v>
      </c>
      <c r="Q6" s="20">
        <f t="shared" si="3"/>
        <v>90.69</v>
      </c>
      <c r="R6" s="20">
        <f t="shared" si="3"/>
        <v>2970</v>
      </c>
      <c r="S6" s="20">
        <f t="shared" si="3"/>
        <v>93786</v>
      </c>
      <c r="T6" s="20">
        <f t="shared" si="3"/>
        <v>146.97</v>
      </c>
      <c r="U6" s="20">
        <f t="shared" si="3"/>
        <v>638.13</v>
      </c>
      <c r="V6" s="20">
        <f t="shared" si="3"/>
        <v>45661</v>
      </c>
      <c r="W6" s="20">
        <f t="shared" si="3"/>
        <v>15.6</v>
      </c>
      <c r="X6" s="20">
        <f t="shared" si="3"/>
        <v>2926.99</v>
      </c>
      <c r="Y6" s="21">
        <f>IF(Y7="",NA(),Y7)</f>
        <v>103.67</v>
      </c>
      <c r="Z6" s="21">
        <f t="shared" ref="Z6:AH6" si="4">IF(Z7="",NA(),Z7)</f>
        <v>104.86</v>
      </c>
      <c r="AA6" s="21">
        <f t="shared" si="4"/>
        <v>107.37</v>
      </c>
      <c r="AB6" s="21">
        <f t="shared" si="4"/>
        <v>109.48</v>
      </c>
      <c r="AC6" s="21">
        <f t="shared" si="4"/>
        <v>103.73</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199.33</v>
      </c>
      <c r="AV6" s="21">
        <f t="shared" ref="AV6:BD6" si="6">IF(AV7="",NA(),AV7)</f>
        <v>194.56</v>
      </c>
      <c r="AW6" s="21">
        <f t="shared" si="6"/>
        <v>251.9</v>
      </c>
      <c r="AX6" s="21">
        <f t="shared" si="6"/>
        <v>243.28</v>
      </c>
      <c r="AY6" s="21">
        <f t="shared" si="6"/>
        <v>187.8</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0">
        <f>IF(BF7="",NA(),BF7)</f>
        <v>0</v>
      </c>
      <c r="BG6" s="21">
        <f t="shared" ref="BG6:BO6" si="7">IF(BG7="",NA(),BG7)</f>
        <v>461.14</v>
      </c>
      <c r="BH6" s="21">
        <f t="shared" si="7"/>
        <v>481.05</v>
      </c>
      <c r="BI6" s="21">
        <f t="shared" si="7"/>
        <v>499.85</v>
      </c>
      <c r="BJ6" s="21">
        <f t="shared" si="7"/>
        <v>556.16</v>
      </c>
      <c r="BK6" s="21">
        <f t="shared" si="7"/>
        <v>857.88</v>
      </c>
      <c r="BL6" s="21">
        <f t="shared" si="7"/>
        <v>825.1</v>
      </c>
      <c r="BM6" s="21">
        <f t="shared" si="7"/>
        <v>789.87</v>
      </c>
      <c r="BN6" s="21">
        <f t="shared" si="7"/>
        <v>749.43</v>
      </c>
      <c r="BO6" s="21">
        <f t="shared" si="7"/>
        <v>698.04</v>
      </c>
      <c r="BP6" s="20" t="str">
        <f>IF(BP7="","",IF(BP7="-","【-】","【"&amp;SUBSTITUTE(TEXT(BP7,"#,##0.00"),"-","△")&amp;"】"))</f>
        <v>【602.56】</v>
      </c>
      <c r="BQ6" s="21">
        <f>IF(BQ7="",NA(),BQ7)</f>
        <v>100</v>
      </c>
      <c r="BR6" s="21">
        <f t="shared" ref="BR6:BZ6" si="8">IF(BR7="",NA(),BR7)</f>
        <v>100</v>
      </c>
      <c r="BS6" s="21">
        <f t="shared" si="8"/>
        <v>100</v>
      </c>
      <c r="BT6" s="21">
        <f t="shared" si="8"/>
        <v>98.56</v>
      </c>
      <c r="BU6" s="21">
        <f t="shared" si="8"/>
        <v>93.49</v>
      </c>
      <c r="BV6" s="21">
        <f t="shared" si="8"/>
        <v>94.97</v>
      </c>
      <c r="BW6" s="21">
        <f t="shared" si="8"/>
        <v>97.07</v>
      </c>
      <c r="BX6" s="21">
        <f t="shared" si="8"/>
        <v>98.06</v>
      </c>
      <c r="BY6" s="21">
        <f t="shared" si="8"/>
        <v>98.46</v>
      </c>
      <c r="BZ6" s="21">
        <f t="shared" si="8"/>
        <v>97.98</v>
      </c>
      <c r="CA6" s="20" t="str">
        <f>IF(CA7="","",IF(CA7="-","【-】","【"&amp;SUBSTITUTE(TEXT(CA7,"#,##0.00"),"-","△")&amp;"】"))</f>
        <v>【97.94】</v>
      </c>
      <c r="CB6" s="21">
        <f>IF(CB7="",NA(),CB7)</f>
        <v>156.86000000000001</v>
      </c>
      <c r="CC6" s="21">
        <f t="shared" ref="CC6:CK6" si="9">IF(CC7="",NA(),CC7)</f>
        <v>156.82</v>
      </c>
      <c r="CD6" s="21">
        <f t="shared" si="9"/>
        <v>157.55000000000001</v>
      </c>
      <c r="CE6" s="21">
        <f t="shared" si="9"/>
        <v>160.13</v>
      </c>
      <c r="CF6" s="21">
        <f t="shared" si="9"/>
        <v>169.35</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94.06</v>
      </c>
      <c r="CY6" s="21">
        <f t="shared" ref="CY6:DG6" si="11">IF(CY7="",NA(),CY7)</f>
        <v>94.04</v>
      </c>
      <c r="CZ6" s="21">
        <f t="shared" si="11"/>
        <v>83.11</v>
      </c>
      <c r="DA6" s="21">
        <f t="shared" si="11"/>
        <v>83.71</v>
      </c>
      <c r="DB6" s="21">
        <f t="shared" si="11"/>
        <v>84.31</v>
      </c>
      <c r="DC6" s="21">
        <f t="shared" si="11"/>
        <v>92.72</v>
      </c>
      <c r="DD6" s="21">
        <f t="shared" si="11"/>
        <v>92.88</v>
      </c>
      <c r="DE6" s="21">
        <f t="shared" si="11"/>
        <v>92.9</v>
      </c>
      <c r="DF6" s="21">
        <f t="shared" si="11"/>
        <v>92.89</v>
      </c>
      <c r="DG6" s="21">
        <f t="shared" si="11"/>
        <v>93.08</v>
      </c>
      <c r="DH6" s="20" t="str">
        <f>IF(DH7="","",IF(DH7="-","【-】","【"&amp;SUBSTITUTE(TEXT(DH7,"#,##0.00"),"-","△")&amp;"】"))</f>
        <v>【96.00】</v>
      </c>
      <c r="DI6" s="21">
        <f>IF(DI7="",NA(),DI7)</f>
        <v>3.25</v>
      </c>
      <c r="DJ6" s="21">
        <f t="shared" ref="DJ6:DR6" si="12">IF(DJ7="",NA(),DJ7)</f>
        <v>5.93</v>
      </c>
      <c r="DK6" s="21">
        <f t="shared" si="12"/>
        <v>8.77</v>
      </c>
      <c r="DL6" s="21">
        <f t="shared" si="12"/>
        <v>11.36</v>
      </c>
      <c r="DM6" s="21">
        <f t="shared" si="12"/>
        <v>13.06</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1">
        <f t="shared" si="13"/>
        <v>6.18</v>
      </c>
      <c r="DY6" s="21">
        <f t="shared" si="13"/>
        <v>1.22</v>
      </c>
      <c r="DZ6" s="21">
        <f t="shared" si="13"/>
        <v>1.61</v>
      </c>
      <c r="EA6" s="21">
        <f t="shared" si="13"/>
        <v>2.08</v>
      </c>
      <c r="EB6" s="21">
        <f t="shared" si="13"/>
        <v>2.74</v>
      </c>
      <c r="EC6" s="21">
        <f t="shared" si="13"/>
        <v>3.24</v>
      </c>
      <c r="ED6" s="20" t="str">
        <f>IF(ED7="","",IF(ED7="-","【-】","【"&amp;SUBSTITUTE(TEXT(ED7,"#,##0.00"),"-","△")&amp;"】"))</f>
        <v>【9.46】</v>
      </c>
      <c r="EE6" s="21">
        <f>IF(EE7="",NA(),EE7)</f>
        <v>0.19</v>
      </c>
      <c r="EF6" s="21">
        <f t="shared" ref="EF6:EN6" si="14">IF(EF7="",NA(),EF7)</f>
        <v>0.33</v>
      </c>
      <c r="EG6" s="21">
        <f t="shared" si="14"/>
        <v>0.25</v>
      </c>
      <c r="EH6" s="21">
        <f t="shared" si="14"/>
        <v>0.14000000000000001</v>
      </c>
      <c r="EI6" s="21">
        <f t="shared" si="14"/>
        <v>0.35</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82325</v>
      </c>
      <c r="D7" s="23">
        <v>46</v>
      </c>
      <c r="E7" s="23">
        <v>17</v>
      </c>
      <c r="F7" s="23">
        <v>1</v>
      </c>
      <c r="G7" s="23">
        <v>0</v>
      </c>
      <c r="H7" s="23" t="s">
        <v>96</v>
      </c>
      <c r="I7" s="23" t="s">
        <v>97</v>
      </c>
      <c r="J7" s="23" t="s">
        <v>98</v>
      </c>
      <c r="K7" s="23" t="s">
        <v>99</v>
      </c>
      <c r="L7" s="23" t="s">
        <v>100</v>
      </c>
      <c r="M7" s="23" t="s">
        <v>101</v>
      </c>
      <c r="N7" s="24" t="s">
        <v>102</v>
      </c>
      <c r="O7" s="24">
        <v>66.23</v>
      </c>
      <c r="P7" s="24">
        <v>48.81</v>
      </c>
      <c r="Q7" s="24">
        <v>90.69</v>
      </c>
      <c r="R7" s="24">
        <v>2970</v>
      </c>
      <c r="S7" s="24">
        <v>93786</v>
      </c>
      <c r="T7" s="24">
        <v>146.97</v>
      </c>
      <c r="U7" s="24">
        <v>638.13</v>
      </c>
      <c r="V7" s="24">
        <v>45661</v>
      </c>
      <c r="W7" s="24">
        <v>15.6</v>
      </c>
      <c r="X7" s="24">
        <v>2926.99</v>
      </c>
      <c r="Y7" s="24">
        <v>103.67</v>
      </c>
      <c r="Z7" s="24">
        <v>104.86</v>
      </c>
      <c r="AA7" s="24">
        <v>107.37</v>
      </c>
      <c r="AB7" s="24">
        <v>109.48</v>
      </c>
      <c r="AC7" s="24">
        <v>103.73</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199.33</v>
      </c>
      <c r="AV7" s="24">
        <v>194.56</v>
      </c>
      <c r="AW7" s="24">
        <v>251.9</v>
      </c>
      <c r="AX7" s="24">
        <v>243.28</v>
      </c>
      <c r="AY7" s="24">
        <v>187.8</v>
      </c>
      <c r="AZ7" s="24">
        <v>67.930000000000007</v>
      </c>
      <c r="BA7" s="24">
        <v>68.53</v>
      </c>
      <c r="BB7" s="24">
        <v>69.180000000000007</v>
      </c>
      <c r="BC7" s="24">
        <v>76.319999999999993</v>
      </c>
      <c r="BD7" s="24">
        <v>80.33</v>
      </c>
      <c r="BE7" s="24">
        <v>82.75</v>
      </c>
      <c r="BF7" s="24">
        <v>0</v>
      </c>
      <c r="BG7" s="24">
        <v>461.14</v>
      </c>
      <c r="BH7" s="24">
        <v>481.05</v>
      </c>
      <c r="BI7" s="24">
        <v>499.85</v>
      </c>
      <c r="BJ7" s="24">
        <v>556.16</v>
      </c>
      <c r="BK7" s="24">
        <v>857.88</v>
      </c>
      <c r="BL7" s="24">
        <v>825.1</v>
      </c>
      <c r="BM7" s="24">
        <v>789.87</v>
      </c>
      <c r="BN7" s="24">
        <v>749.43</v>
      </c>
      <c r="BO7" s="24">
        <v>698.04</v>
      </c>
      <c r="BP7" s="24">
        <v>602.55999999999995</v>
      </c>
      <c r="BQ7" s="24">
        <v>100</v>
      </c>
      <c r="BR7" s="24">
        <v>100</v>
      </c>
      <c r="BS7" s="24">
        <v>100</v>
      </c>
      <c r="BT7" s="24">
        <v>98.56</v>
      </c>
      <c r="BU7" s="24">
        <v>93.49</v>
      </c>
      <c r="BV7" s="24">
        <v>94.97</v>
      </c>
      <c r="BW7" s="24">
        <v>97.07</v>
      </c>
      <c r="BX7" s="24">
        <v>98.06</v>
      </c>
      <c r="BY7" s="24">
        <v>98.46</v>
      </c>
      <c r="BZ7" s="24">
        <v>97.98</v>
      </c>
      <c r="CA7" s="24">
        <v>97.94</v>
      </c>
      <c r="CB7" s="24">
        <v>156.86000000000001</v>
      </c>
      <c r="CC7" s="24">
        <v>156.82</v>
      </c>
      <c r="CD7" s="24">
        <v>157.55000000000001</v>
      </c>
      <c r="CE7" s="24">
        <v>160.13</v>
      </c>
      <c r="CF7" s="24">
        <v>169.35</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94.06</v>
      </c>
      <c r="CY7" s="24">
        <v>94.04</v>
      </c>
      <c r="CZ7" s="24">
        <v>83.11</v>
      </c>
      <c r="DA7" s="24">
        <v>83.71</v>
      </c>
      <c r="DB7" s="24">
        <v>84.31</v>
      </c>
      <c r="DC7" s="24">
        <v>92.72</v>
      </c>
      <c r="DD7" s="24">
        <v>92.88</v>
      </c>
      <c r="DE7" s="24">
        <v>92.9</v>
      </c>
      <c r="DF7" s="24">
        <v>92.89</v>
      </c>
      <c r="DG7" s="24">
        <v>93.08</v>
      </c>
      <c r="DH7" s="24">
        <v>96</v>
      </c>
      <c r="DI7" s="24">
        <v>3.25</v>
      </c>
      <c r="DJ7" s="24">
        <v>5.93</v>
      </c>
      <c r="DK7" s="24">
        <v>8.77</v>
      </c>
      <c r="DL7" s="24">
        <v>11.36</v>
      </c>
      <c r="DM7" s="24">
        <v>13.06</v>
      </c>
      <c r="DN7" s="24">
        <v>23.79</v>
      </c>
      <c r="DO7" s="24">
        <v>25.66</v>
      </c>
      <c r="DP7" s="24">
        <v>27.46</v>
      </c>
      <c r="DQ7" s="24">
        <v>29.93</v>
      </c>
      <c r="DR7" s="24">
        <v>31.89</v>
      </c>
      <c r="DS7" s="24">
        <v>42.2</v>
      </c>
      <c r="DT7" s="24">
        <v>0</v>
      </c>
      <c r="DU7" s="24">
        <v>0</v>
      </c>
      <c r="DV7" s="24">
        <v>0</v>
      </c>
      <c r="DW7" s="24">
        <v>0</v>
      </c>
      <c r="DX7" s="24">
        <v>6.18</v>
      </c>
      <c r="DY7" s="24">
        <v>1.22</v>
      </c>
      <c r="DZ7" s="24">
        <v>1.61</v>
      </c>
      <c r="EA7" s="24">
        <v>2.08</v>
      </c>
      <c r="EB7" s="24">
        <v>2.74</v>
      </c>
      <c r="EC7" s="24">
        <v>3.24</v>
      </c>
      <c r="ED7" s="24">
        <v>9.4600000000000009</v>
      </c>
      <c r="EE7" s="24">
        <v>0.19</v>
      </c>
      <c r="EF7" s="24">
        <v>0.33</v>
      </c>
      <c r="EG7" s="24">
        <v>0.25</v>
      </c>
      <c r="EH7" s="24">
        <v>0.14000000000000001</v>
      </c>
      <c r="EI7" s="24">
        <v>0.35</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2025-12-23T05:57:50Z</dcterms:created>
  <dcterms:modified xsi:type="dcterms:W3CDTF">2026-01-26T00:07:42Z</dcterms:modified>
</cp:coreProperties>
</file>