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0ABE811B-F84E-4618-9E1C-D29FDEC1ED57}" revIDLastSave="0" xr10:uidLastSave="{00000000-0000-0000-0000-000000000000}"/>
  <workbookProtection lockStructure="1" workbookAlgorithmName="SHA-512" workbookHashValue="uFC/Kk8aqgYzF0ADIRtXM1HxGYLCcFirOR9yhc8KUsg4y147atxu9r/k/+qRv7XU0ZkJ/xhrxH5vlQQOFtRhGw==" workbookSaltValue="JHn4NddMxmVoY3C4dd84Mg==" workbookSpinCount="100000"/>
  <bookViews>
    <workbookView xr2:uid="{00000000-000D-0000-FFFF-FFFF00000000}" windowHeight="11760" windowWidth="20730" xWindow="-120" yWindow="-12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G85" i="4"/>
  <c r="BB10" i="4"/>
  <c r="P10" i="4"/>
  <c r="AT8" i="4"/>
  <c r="W8" i="4"/>
  <c r="B6"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<sst xmlns="http://schemas.openxmlformats.org/spreadsheetml/2006/main" count="236" uniqueCount="114">
  <si>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</si>
  <si>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</si>
  <si>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</si>
  <si>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</si>
  <si>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</si>
  <si>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</si>
  <si>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</si>
  <si>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</si>
  <si>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</si>
  <si>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</si>
  <si>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</si>
  <si>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</si>
  <si>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</si>
  <si>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</si>
  <si>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</si>
  <si>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</si>
  <si>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</si>
  <si>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</si>
  <si>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</si>
  <si>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</si>
  <si>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</si>
  <si>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</si>
  <si>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</si>
  <si>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</si>
  <si>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</si>
  <si>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</si>
  <si>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</si>
  <si>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</si>
  <si>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</si>
  <si>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</si>
  <si>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</si>
  <si>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</si>
  <si>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</si>
  <si>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</si>
  <si>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</si>
  <si>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</si>
  <si>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</si>
  <si>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</si>
  <si>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</si>
  <si>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</si>
  <si>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</si>
  <si>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</si>
  <si>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</si>
  <si>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</si>
  <si>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</si>
  <si>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</si>
  <si>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</si>
  <si>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</si>
  <si>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</si>
  <si>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</si>
  <si>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</si>
  <si>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</si>
  <si>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</si>
  <si>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</si>
  <si>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</si>
  <si>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</si>
  <si>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</si>
  <si>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</si>
  <si>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</si>
  <si>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</si>
  <si>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</si>
  <si>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</si>
  <si>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</si>
  <si>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</si>
  <si>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</si>
  <si>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</si>
  <si>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</si>
  <si>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</si>
  <si>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</si>
  <si>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</si>
  <si>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</si>
  <si>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</si>
  <si>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</si>
  <si>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</si>
  <si>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</si>
  <si>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</si>
  <si>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</si>
  <si>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</si>
  <si>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</si>
  <si>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</si>
  <si>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</si>
  <si>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</si>
  <si>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</si>
  <si>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</si>
  <si>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</si>
  <si>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</si>
  <si>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</si>
  <si>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</si>
  <si>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</si>
  <si>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</si>
  <si>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</si>
  <si>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</si>
  <si>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</si>
  <si>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</si>
  <si>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</si>
  <si>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神栖市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</si>
  <si>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</si>
  <si>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</si>
  <si>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</si>
  <si>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</si>
  <si>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</si>
  <si>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</si>
  <si>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</si>
  <si>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</si>
  <si>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</si>
  <si>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</si>
  <si>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</si>
  <si>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</si>
  <si>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</si>
  <si>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</si>
  <si>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</si>
  <si>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については、104.00%と単年度収支が黒字であり、類似団体平均値と比べて同程度となっています。累積欠損金は発生していませんが、今後は下水道施設の維持管理費の増加や一般会計からの繰入金の減少等が予測されるため、使用料改定等を検討する必要があります。
　「③流動比率」については、134.72%と類似団体平均値と比べて高い数値になっています。今後は建設改良費に充てられた企業債の増加が予測されるため、注視する必要があります。
　「④企業債残高対事業規模比率」については、69.90%と類似団体平均値と比べて低い数値ですが、今後は企業債の増加が予測されるため、使用料改定等を検討する必要があります。
　「⑤経費回収率」については、93.49%と100%未満ですが、類似団体平均値と比べて高い数値になっています。経営戦略において、経費回収率100％を目標とするロードマップを定めており、今後は収入増加や支出削減等の対策を検討する必要があります。
　「⑥汚水処理原価」については、有収水量１㎥当たり164.55円で類似団体平均値と比べて低い数値になっています。下水道施設の維持管理費の増加が今後も予測されるため、使用料改定等を検討する必要があります。
　「⑧水洗化率」については、88.96%と類似団体平均値と比べて同程度となっていますが、100％未満のため未接続者に対する戸別訪問等を行い、接続率向上に努めます。</t>
    <rPh sb="46" eb="49">
      <t>ドウテイド</t>
    </rPh>
    <rPh sb="350" eb="351">
      <t>タカ</t>
    </rPh>
    <rPh sb="563" eb="566">
      <t>ドウテイド</t>
    </rPh>
    <rPh sb="579" eb="581">
      <t>ミマン</t>
    </rPh>
    <phoneticPr fontId="4"/>
  </si>
  <si>
    <t>「①有形固定資産減価償却率」「②管渠老朽化率」「③管渠改善率」は類似団体平均値と比べて低い数値であり、老朽化している施設や管渠は少ないですが、特定環境保全公共下水道事業を開始して約37年が経過することから、今後は経年劣化の進行している下水道施設の維持管理費の増大や更新需要の発生が予測されます。
　下水道施設の老朽化等に起因した事故が発生した場合、事後的な対応では市民生活に大きな支障が出るだけでなくコスト的にも不経済となります。
　そのため、ストックマネジメント計画に基づく対策を実施し、下水道施設における予防保全的な維持管理を行い、設備が使用限界値に達する前に耐用年数の延伸とライフサイクルコストの最小化を進めます。</t>
    <phoneticPr fontId="4"/>
  </si>
  <si>
    <t>下水道事業は今後、急速な人口減少に伴う需要の減少により、使用料収入の減少が予測されます。また、施設の老朽化に伴う更新需要の増大に加えて、物価高騰に伴う職員人件費を含む維持管理費用の増加や企業会計に関わる職員の確保が困難であること等が予測されることを踏まえ、下水道事業を取り巻く経営環境は益々厳しくなることが見込まれます。
　このため、効率的で持続可能な経営の実現に向け、収入増加の取組みとして、使用料改定の必要性の検討や、下水道の啓発活動による接続促進を図ります。さらに、支出削減の取組みとして、ストックマネジメント計画等による投資の平準化や民間活力の活用を実施し、経営基盤の強化と投資の最適化を推進し、事業経営の効率化・健全化に取り組んでいきます。また、職員の確保については、関係部局と協議し、職員を育成しやすい環境を整えることで、解決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</si>
</sst>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80-4010-A184-FB80BA5CF1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8780-4010-A184-FB80BA5CF1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8E-4E97-A01F-4EE4EE3FC04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F38E-4E97-A01F-4EE4EE3FC04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88.99</c:v>
                </c:pt>
                <c:pt idx="1">
                  <c:v>83.6</c:v>
                </c:pt>
                <c:pt idx="2">
                  <c:v>86.99</c:v>
                </c:pt>
                <c:pt idx="3">
                  <c:v>87.81</c:v>
                </c:pt>
                <c:pt idx="4">
                  <c:v>88.96</c:v>
                </c:pt>
              </c:numCache>
            </c:numRef>
          </c:val>
          <c:extLst>
            <c:ext xmlns:c16="http://schemas.microsoft.com/office/drawing/2014/chart" uri="{C3380CC4-5D6E-409C-BE32-E72D297353CC}">
              <c16:uniqueId val="{00000000-FEAD-41CC-9A4A-B5EF64B6CA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FEAD-41CC-9A4A-B5EF64B6CA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108.54</c:v>
                </c:pt>
                <c:pt idx="1">
                  <c:v>109.2</c:v>
                </c:pt>
                <c:pt idx="2">
                  <c:v>108.61</c:v>
                </c:pt>
                <c:pt idx="3">
                  <c:v>105.05</c:v>
                </c:pt>
                <c:pt idx="4">
                  <c:v>104</c:v>
                </c:pt>
              </c:numCache>
            </c:numRef>
          </c:val>
          <c:extLst>
            <c:ext xmlns:c16="http://schemas.microsoft.com/office/drawing/2014/chart" uri="{C3380CC4-5D6E-409C-BE32-E72D297353CC}">
              <c16:uniqueId val="{00000000-40F9-4283-8D25-7747CDE337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40F9-4283-8D25-7747CDE337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3.23</c:v>
                </c:pt>
                <c:pt idx="1">
                  <c:v>5.78</c:v>
                </c:pt>
                <c:pt idx="2">
                  <c:v>8.32</c:v>
                </c:pt>
                <c:pt idx="3">
                  <c:v>10.8</c:v>
                </c:pt>
                <c:pt idx="4">
                  <c:v>12.97</c:v>
                </c:pt>
              </c:numCache>
            </c:numRef>
          </c:val>
          <c:extLst>
            <c:ext xmlns:c16="http://schemas.microsoft.com/office/drawing/2014/chart" uri="{C3380CC4-5D6E-409C-BE32-E72D297353CC}">
              <c16:uniqueId val="{00000000-11B1-42D6-8D69-32F58B1144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11B1-42D6-8D69-32F58B1144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E8-4261-8884-2A0DBA9FBC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3BE8-4261-8884-2A0DBA9FBC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07-46DD-BDD1-2455DB8515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B307-46DD-BDD1-2455DB8515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64.67</c:v>
                </c:pt>
                <c:pt idx="1">
                  <c:v>78.239999999999995</c:v>
                </c:pt>
                <c:pt idx="2">
                  <c:v>89.06</c:v>
                </c:pt>
                <c:pt idx="3">
                  <c:v>124.1</c:v>
                </c:pt>
                <c:pt idx="4">
                  <c:v>134.72</c:v>
                </c:pt>
              </c:numCache>
            </c:numRef>
          </c:val>
          <c:extLst>
            <c:ext xmlns:c16="http://schemas.microsoft.com/office/drawing/2014/chart" uri="{C3380CC4-5D6E-409C-BE32-E72D297353CC}">
              <c16:uniqueId val="{00000000-4A53-4661-97E4-D0F300B1BC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4A53-4661-97E4-D0F300B1BC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319.18</c:v>
                </c:pt>
                <c:pt idx="2">
                  <c:v>225.72</c:v>
                </c:pt>
                <c:pt idx="3">
                  <c:v>136.76</c:v>
                </c:pt>
                <c:pt idx="4">
                  <c:v>69.900000000000006</c:v>
                </c:pt>
              </c:numCache>
            </c:numRef>
          </c:val>
          <c:extLst>
            <c:ext xmlns:c16="http://schemas.microsoft.com/office/drawing/2014/chart" uri="{C3380CC4-5D6E-409C-BE32-E72D297353CC}">
              <c16:uniqueId val="{00000000-E5B3-40C2-B2D7-64311921D0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E5B3-40C2-B2D7-64311921D0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94.43</c:v>
                </c:pt>
                <c:pt idx="1">
                  <c:v>100</c:v>
                </c:pt>
                <c:pt idx="2">
                  <c:v>100</c:v>
                </c:pt>
                <c:pt idx="3">
                  <c:v>100</c:v>
                </c:pt>
                <c:pt idx="4">
                  <c:v>93.49</c:v>
                </c:pt>
              </c:numCache>
            </c:numRef>
          </c:val>
          <c:extLst>
            <c:ext xmlns:c16="http://schemas.microsoft.com/office/drawing/2014/chart" uri="{C3380CC4-5D6E-409C-BE32-E72D297353CC}">
              <c16:uniqueId val="{00000000-E7A6-4D07-B42F-2E8B94AE23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E7A6-4D07-B42F-2E8B94AE23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159.91</c:v>
                </c:pt>
                <c:pt idx="2">
                  <c:v>160.88999999999999</c:v>
                </c:pt>
                <c:pt idx="3">
                  <c:v>158.49</c:v>
                </c:pt>
                <c:pt idx="4">
                  <c:v>164.55</c:v>
                </c:pt>
              </c:numCache>
            </c:numRef>
          </c:val>
          <c:extLst>
            <c:ext xmlns:c16="http://schemas.microsoft.com/office/drawing/2014/chart" uri="{C3380CC4-5D6E-409C-BE32-E72D297353CC}">
              <c16:uniqueId val="{00000000-76E7-4755-A1D3-0C3CEA39CD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76E7-4755-A1D3-0C3CEA39CD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59" zoomScaleNormal="100" workbookViewId="0">
      <selection activeCell="BI86" sqref="BI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茨城県　神栖市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93786</v>
      </c>
      <c r="AM8" s="54"/>
      <c r="AN8" s="54"/>
      <c r="AO8" s="54"/>
      <c r="AP8" s="54"/>
      <c r="AQ8" s="54"/>
      <c r="AR8" s="54"/>
      <c r="AS8" s="54"/>
      <c r="AT8" s="53">
        <f>データ!T6</f>
        <v>146.97</v>
      </c>
      <c r="AU8" s="53"/>
      <c r="AV8" s="53"/>
      <c r="AW8" s="53"/>
      <c r="AX8" s="53"/>
      <c r="AY8" s="53"/>
      <c r="AZ8" s="53"/>
      <c r="BA8" s="53"/>
      <c r="BB8" s="53">
        <f>データ!U6</f>
        <v>638.13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93.03</v>
      </c>
      <c r="J10" s="53"/>
      <c r="K10" s="53"/>
      <c r="L10" s="53"/>
      <c r="M10" s="53"/>
      <c r="N10" s="53"/>
      <c r="O10" s="53"/>
      <c r="P10" s="53">
        <f>データ!P6</f>
        <v>0.84</v>
      </c>
      <c r="Q10" s="53"/>
      <c r="R10" s="53"/>
      <c r="S10" s="53"/>
      <c r="T10" s="53"/>
      <c r="U10" s="53"/>
      <c r="V10" s="53"/>
      <c r="W10" s="53">
        <f>データ!Q6</f>
        <v>93.34</v>
      </c>
      <c r="X10" s="53"/>
      <c r="Y10" s="53"/>
      <c r="Z10" s="53"/>
      <c r="AA10" s="53"/>
      <c r="AB10" s="53"/>
      <c r="AC10" s="53"/>
      <c r="AD10" s="54">
        <f>データ!R6</f>
        <v>2970</v>
      </c>
      <c r="AE10" s="54"/>
      <c r="AF10" s="54"/>
      <c r="AG10" s="54"/>
      <c r="AH10" s="54"/>
      <c r="AI10" s="54"/>
      <c r="AJ10" s="54"/>
      <c r="AK10" s="2"/>
      <c r="AL10" s="54">
        <f>データ!V6</f>
        <v>788</v>
      </c>
      <c r="AM10" s="54"/>
      <c r="AN10" s="54"/>
      <c r="AO10" s="54"/>
      <c r="AP10" s="54"/>
      <c r="AQ10" s="54"/>
      <c r="AR10" s="54"/>
      <c r="AS10" s="54"/>
      <c r="AT10" s="53">
        <f>データ!W6</f>
        <v>0.5</v>
      </c>
      <c r="AU10" s="53"/>
      <c r="AV10" s="53"/>
      <c r="AW10" s="53"/>
      <c r="AX10" s="53"/>
      <c r="AY10" s="53"/>
      <c r="AZ10" s="53"/>
      <c r="BA10" s="53"/>
      <c r="BB10" s="53">
        <f>データ!X6</f>
        <v>1576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6lSnz+Lefcy9/SgxSM8SHWW6vrmP0UrDyludygVl6C8NciHn+XBO1A1tMZ3RTA6EPMHeEodfS6DnwD4BQZgLsg==" saltValue="H+QXS1NPyDVrZ7vRmdYO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82325</v>
      </c>
      <c r="D6" s="19">
        <f t="shared" si="3"/>
        <v>46</v>
      </c>
      <c r="E6" s="19">
        <f t="shared" si="3"/>
        <v>17</v>
      </c>
      <c r="F6" s="19">
        <f t="shared" si="3"/>
        <v>4</v>
      </c>
      <c r="G6" s="19">
        <f t="shared" si="3"/>
        <v>0</v>
      </c>
      <c r="H6" s="19" t="str">
        <f t="shared" si="3"/>
        <v>茨城県　神栖市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93.03</v>
      </c>
      <c r="P6" s="20">
        <f t="shared" si="3"/>
        <v>0.84</v>
      </c>
      <c r="Q6" s="20">
        <f t="shared" si="3"/>
        <v>93.34</v>
      </c>
      <c r="R6" s="20">
        <f t="shared" si="3"/>
        <v>2970</v>
      </c>
      <c r="S6" s="20">
        <f t="shared" si="3"/>
        <v>93786</v>
      </c>
      <c r="T6" s="20">
        <f t="shared" si="3"/>
        <v>146.97</v>
      </c>
      <c r="U6" s="20">
        <f t="shared" si="3"/>
        <v>638.13</v>
      </c>
      <c r="V6" s="20">
        <f t="shared" si="3"/>
        <v>788</v>
      </c>
      <c r="W6" s="20">
        <f t="shared" si="3"/>
        <v>0.5</v>
      </c>
      <c r="X6" s="20">
        <f t="shared" si="3"/>
        <v>1576</v>
      </c>
      <c r="Y6" s="21">
        <f>IF(Y7="",NA(),Y7)</f>
        <v>108.54</v>
      </c>
      <c r="Z6" s="21">
        <f t="shared" ref="Z6:AH6" si="4">IF(Z7="",NA(),Z7)</f>
        <v>109.2</v>
      </c>
      <c r="AA6" s="21">
        <f t="shared" si="4"/>
        <v>108.61</v>
      </c>
      <c r="AB6" s="21">
        <f t="shared" si="4"/>
        <v>105.05</v>
      </c>
      <c r="AC6" s="21">
        <f t="shared" si="4"/>
        <v>104</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64.67</v>
      </c>
      <c r="AV6" s="21">
        <f t="shared" ref="AV6:BD6" si="6">IF(AV7="",NA(),AV7)</f>
        <v>78.239999999999995</v>
      </c>
      <c r="AW6" s="21">
        <f t="shared" si="6"/>
        <v>89.06</v>
      </c>
      <c r="AX6" s="21">
        <f t="shared" si="6"/>
        <v>124.1</v>
      </c>
      <c r="AY6" s="21">
        <f t="shared" si="6"/>
        <v>134.72</v>
      </c>
      <c r="AZ6" s="21">
        <f t="shared" si="6"/>
        <v>46.85</v>
      </c>
      <c r="BA6" s="21">
        <f t="shared" si="6"/>
        <v>44.35</v>
      </c>
      <c r="BB6" s="21">
        <f t="shared" si="6"/>
        <v>41.51</v>
      </c>
      <c r="BC6" s="21">
        <f t="shared" si="6"/>
        <v>45.01</v>
      </c>
      <c r="BD6" s="21">
        <f t="shared" si="6"/>
        <v>46.37</v>
      </c>
      <c r="BE6" s="20" t="str">
        <f>IF(BE7="","",IF(BE7="-","【-】","【"&amp;SUBSTITUTE(TEXT(BE7,"#,##0.00"),"-","△")&amp;"】"))</f>
        <v>【50.90】</v>
      </c>
      <c r="BF6" s="20">
        <f>IF(BF7="",NA(),BF7)</f>
        <v>0</v>
      </c>
      <c r="BG6" s="21">
        <f t="shared" ref="BG6:BO6" si="7">IF(BG7="",NA(),BG7)</f>
        <v>319.18</v>
      </c>
      <c r="BH6" s="21">
        <f t="shared" si="7"/>
        <v>225.72</v>
      </c>
      <c r="BI6" s="21">
        <f t="shared" si="7"/>
        <v>136.76</v>
      </c>
      <c r="BJ6" s="21">
        <f t="shared" si="7"/>
        <v>69.900000000000006</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94.43</v>
      </c>
      <c r="BR6" s="21">
        <f t="shared" ref="BR6:BZ6" si="8">IF(BR7="",NA(),BR7)</f>
        <v>100</v>
      </c>
      <c r="BS6" s="21">
        <f t="shared" si="8"/>
        <v>100</v>
      </c>
      <c r="BT6" s="21">
        <f t="shared" si="8"/>
        <v>100</v>
      </c>
      <c r="BU6" s="21">
        <f t="shared" si="8"/>
        <v>93.49</v>
      </c>
      <c r="BV6" s="21">
        <f t="shared" si="8"/>
        <v>82.88</v>
      </c>
      <c r="BW6" s="21">
        <f t="shared" si="8"/>
        <v>82.53</v>
      </c>
      <c r="BX6" s="21">
        <f t="shared" si="8"/>
        <v>81.81</v>
      </c>
      <c r="BY6" s="21">
        <f t="shared" si="8"/>
        <v>82.27</v>
      </c>
      <c r="BZ6" s="21">
        <f t="shared" si="8"/>
        <v>80.36</v>
      </c>
      <c r="CA6" s="20" t="str">
        <f>IF(CA7="","",IF(CA7="-","【-】","【"&amp;SUBSTITUTE(TEXT(CA7,"#,##0.00"),"-","△")&amp;"】"))</f>
        <v>【72.92】</v>
      </c>
      <c r="CB6" s="21">
        <f>IF(CB7="",NA(),CB7)</f>
        <v>150</v>
      </c>
      <c r="CC6" s="21">
        <f t="shared" ref="CC6:CK6" si="9">IF(CC7="",NA(),CC7)</f>
        <v>159.91</v>
      </c>
      <c r="CD6" s="21">
        <f t="shared" si="9"/>
        <v>160.88999999999999</v>
      </c>
      <c r="CE6" s="21">
        <f t="shared" si="9"/>
        <v>158.49</v>
      </c>
      <c r="CF6" s="21">
        <f t="shared" si="9"/>
        <v>164.55</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88.99</v>
      </c>
      <c r="CY6" s="21">
        <f t="shared" ref="CY6:DG6" si="11">IF(CY7="",NA(),CY7)</f>
        <v>83.6</v>
      </c>
      <c r="CZ6" s="21">
        <f t="shared" si="11"/>
        <v>86.99</v>
      </c>
      <c r="DA6" s="21">
        <f t="shared" si="11"/>
        <v>87.81</v>
      </c>
      <c r="DB6" s="21">
        <f t="shared" si="11"/>
        <v>88.96</v>
      </c>
      <c r="DC6" s="21">
        <f t="shared" si="11"/>
        <v>87.65</v>
      </c>
      <c r="DD6" s="21">
        <f t="shared" si="11"/>
        <v>88.15</v>
      </c>
      <c r="DE6" s="21">
        <f t="shared" si="11"/>
        <v>88.37</v>
      </c>
      <c r="DF6" s="21">
        <f t="shared" si="11"/>
        <v>88.66</v>
      </c>
      <c r="DG6" s="21">
        <f t="shared" si="11"/>
        <v>88.68</v>
      </c>
      <c r="DH6" s="20" t="str">
        <f>IF(DH7="","",IF(DH7="-","【-】","【"&amp;SUBSTITUTE(TEXT(DH7,"#,##0.00"),"-","△")&amp;"】"))</f>
        <v>【86.31】</v>
      </c>
      <c r="DI6" s="21">
        <f>IF(DI7="",NA(),DI7)</f>
        <v>3.23</v>
      </c>
      <c r="DJ6" s="21">
        <f t="shared" ref="DJ6:DR6" si="12">IF(DJ7="",NA(),DJ7)</f>
        <v>5.78</v>
      </c>
      <c r="DK6" s="21">
        <f t="shared" si="12"/>
        <v>8.32</v>
      </c>
      <c r="DL6" s="21">
        <f t="shared" si="12"/>
        <v>10.8</v>
      </c>
      <c r="DM6" s="21">
        <f t="shared" si="12"/>
        <v>12.97</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82325</v>
      </c>
      <c r="D7" s="23">
        <v>46</v>
      </c>
      <c r="E7" s="23">
        <v>17</v>
      </c>
      <c r="F7" s="23">
        <v>4</v>
      </c>
      <c r="G7" s="23">
        <v>0</v>
      </c>
      <c r="H7" s="23" t="s">
        <v>95</v>
      </c>
      <c r="I7" s="23" t="s">
        <v>96</v>
      </c>
      <c r="J7" s="23" t="s">
        <v>97</v>
      </c>
      <c r="K7" s="23" t="s">
        <v>98</v>
      </c>
      <c r="L7" s="23" t="s">
        <v>99</v>
      </c>
      <c r="M7" s="23" t="s">
        <v>100</v>
      </c>
      <c r="N7" s="24" t="s">
        <v>101</v>
      </c>
      <c r="O7" s="24">
        <v>93.03</v>
      </c>
      <c r="P7" s="24">
        <v>0.84</v>
      </c>
      <c r="Q7" s="24">
        <v>93.34</v>
      </c>
      <c r="R7" s="24">
        <v>2970</v>
      </c>
      <c r="S7" s="24">
        <v>93786</v>
      </c>
      <c r="T7" s="24">
        <v>146.97</v>
      </c>
      <c r="U7" s="24">
        <v>638.13</v>
      </c>
      <c r="V7" s="24">
        <v>788</v>
      </c>
      <c r="W7" s="24">
        <v>0.5</v>
      </c>
      <c r="X7" s="24">
        <v>1576</v>
      </c>
      <c r="Y7" s="24">
        <v>108.54</v>
      </c>
      <c r="Z7" s="24">
        <v>109.2</v>
      </c>
      <c r="AA7" s="24">
        <v>108.61</v>
      </c>
      <c r="AB7" s="24">
        <v>105.05</v>
      </c>
      <c r="AC7" s="24">
        <v>104</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64.67</v>
      </c>
      <c r="AV7" s="24">
        <v>78.239999999999995</v>
      </c>
      <c r="AW7" s="24">
        <v>89.06</v>
      </c>
      <c r="AX7" s="24">
        <v>124.1</v>
      </c>
      <c r="AY7" s="24">
        <v>134.72</v>
      </c>
      <c r="AZ7" s="24">
        <v>46.85</v>
      </c>
      <c r="BA7" s="24">
        <v>44.35</v>
      </c>
      <c r="BB7" s="24">
        <v>41.51</v>
      </c>
      <c r="BC7" s="24">
        <v>45.01</v>
      </c>
      <c r="BD7" s="24">
        <v>46.37</v>
      </c>
      <c r="BE7" s="24">
        <v>50.9</v>
      </c>
      <c r="BF7" s="24">
        <v>0</v>
      </c>
      <c r="BG7" s="24">
        <v>319.18</v>
      </c>
      <c r="BH7" s="24">
        <v>225.72</v>
      </c>
      <c r="BI7" s="24">
        <v>136.76</v>
      </c>
      <c r="BJ7" s="24">
        <v>69.900000000000006</v>
      </c>
      <c r="BK7" s="24">
        <v>1268.6300000000001</v>
      </c>
      <c r="BL7" s="24">
        <v>1283.69</v>
      </c>
      <c r="BM7" s="24">
        <v>1160.22</v>
      </c>
      <c r="BN7" s="24">
        <v>1141.98</v>
      </c>
      <c r="BO7" s="24">
        <v>1062.58</v>
      </c>
      <c r="BP7" s="24">
        <v>1099.1500000000001</v>
      </c>
      <c r="BQ7" s="24">
        <v>94.43</v>
      </c>
      <c r="BR7" s="24">
        <v>100</v>
      </c>
      <c r="BS7" s="24">
        <v>100</v>
      </c>
      <c r="BT7" s="24">
        <v>100</v>
      </c>
      <c r="BU7" s="24">
        <v>93.49</v>
      </c>
      <c r="BV7" s="24">
        <v>82.88</v>
      </c>
      <c r="BW7" s="24">
        <v>82.53</v>
      </c>
      <c r="BX7" s="24">
        <v>81.81</v>
      </c>
      <c r="BY7" s="24">
        <v>82.27</v>
      </c>
      <c r="BZ7" s="24">
        <v>80.36</v>
      </c>
      <c r="CA7" s="24">
        <v>72.92</v>
      </c>
      <c r="CB7" s="24">
        <v>150</v>
      </c>
      <c r="CC7" s="24">
        <v>159.91</v>
      </c>
      <c r="CD7" s="24">
        <v>160.88999999999999</v>
      </c>
      <c r="CE7" s="24">
        <v>158.49</v>
      </c>
      <c r="CF7" s="24">
        <v>164.55</v>
      </c>
      <c r="CG7" s="24">
        <v>187.76</v>
      </c>
      <c r="CH7" s="24">
        <v>190.48</v>
      </c>
      <c r="CI7" s="24">
        <v>193.59</v>
      </c>
      <c r="CJ7" s="24">
        <v>194.42</v>
      </c>
      <c r="CK7" s="24">
        <v>201.33</v>
      </c>
      <c r="CL7" s="24">
        <v>225.78</v>
      </c>
      <c r="CM7" s="24" t="s">
        <v>101</v>
      </c>
      <c r="CN7" s="24" t="s">
        <v>101</v>
      </c>
      <c r="CO7" s="24" t="s">
        <v>101</v>
      </c>
      <c r="CP7" s="24" t="s">
        <v>101</v>
      </c>
      <c r="CQ7" s="24" t="s">
        <v>101</v>
      </c>
      <c r="CR7" s="24">
        <v>45.87</v>
      </c>
      <c r="CS7" s="24">
        <v>44.24</v>
      </c>
      <c r="CT7" s="24">
        <v>45.3</v>
      </c>
      <c r="CU7" s="24">
        <v>45.6</v>
      </c>
      <c r="CV7" s="24">
        <v>44.79</v>
      </c>
      <c r="CW7" s="24">
        <v>43.17</v>
      </c>
      <c r="CX7" s="24">
        <v>88.99</v>
      </c>
      <c r="CY7" s="24">
        <v>83.6</v>
      </c>
      <c r="CZ7" s="24">
        <v>86.99</v>
      </c>
      <c r="DA7" s="24">
        <v>87.81</v>
      </c>
      <c r="DB7" s="24">
        <v>88.96</v>
      </c>
      <c r="DC7" s="24">
        <v>87.65</v>
      </c>
      <c r="DD7" s="24">
        <v>88.15</v>
      </c>
      <c r="DE7" s="24">
        <v>88.37</v>
      </c>
      <c r="DF7" s="24">
        <v>88.66</v>
      </c>
      <c r="DG7" s="24">
        <v>88.68</v>
      </c>
      <c r="DH7" s="24">
        <v>86.31</v>
      </c>
      <c r="DI7" s="24">
        <v>3.23</v>
      </c>
      <c r="DJ7" s="24">
        <v>5.78</v>
      </c>
      <c r="DK7" s="24">
        <v>8.32</v>
      </c>
      <c r="DL7" s="24">
        <v>10.8</v>
      </c>
      <c r="DM7" s="24">
        <v>12.97</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2025-12-23T06:09:41Z</dcterms:created>
  <dcterms:modified xsi:type="dcterms:W3CDTF">2026-01-26T00:07:37Z</dcterms:modified>
</cp:coreProperties>
</file>