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codeName="ThisWorkbook"/>
  <workbookProtection lockStructure="1" workbookPassword="CC6F"/>
  <bookViews>
    <workbookView tabRatio="771" windowHeight="15840" windowWidth="29040" xWindow="-120" yWindow="-120"/>
  </bookViews>
  <sheets>
    <sheet r:id="rId1" name="様式１（業者）" sheetId="1"/>
    <sheet r:id="rId2" name="様式２（申請業種）" sheetId="2"/>
    <sheet r:id="rId3" name="様式３（実績）" sheetId="7"/>
    <sheet r:id="rId4" name="様式１（業者） (記入例)" sheetId="4"/>
    <sheet r:id="rId5" name="様式２（申請業種） (記入例) (2)" sheetId="12"/>
    <sheet r:id="rId6" name="様式３（実績） (記入例)" sheetId="11"/>
    <sheet r:id="rId7" name="【非表示】様式１文言等設定シート" sheetId="3" state="hidden"/>
    <sheet r:id="rId8" name="【非表示】入力補助用記述" sheetId="6" state="hidden"/>
    <sheet r:id="rId9" name="【非表示】県・市コード" sheetId="5" state="hidden"/>
    <sheet r:id="rId10" name="【非表示】地域区分２" sheetId="9" state="hidden"/>
    <sheet r:id="rId11" name="【非表示】地域区分１" sheetId="10" state="hidden"/>
  </sheets>
  <definedNames>
    <definedName name="地域区分２">'【非表示】地域区分２'!$A$1:$A$48</definedName>
    <definedName localSheetId="10" name="地域区分２">'【非表示】地域区分１'!$A$1:$A$48</definedName>
    <definedName name="県名">'【非表示】県・市コード'!$C$1:$AX$1</definedName>
    <definedName name="_08茨城県">'【非表示】県・市コード'!$K$2:$K$45</definedName>
    <definedName name="_13東京都">'【非表示】県・市コード'!$P$2:$P$63</definedName>
    <definedName name="_46鹿児島県">'【非表示】県・市コード'!$AW$2:$AW$44</definedName>
    <definedName name="_37香川県">'【非表示】県・市コード'!$AN$2:$AN$18</definedName>
    <definedName name="_01北海道">'【非表示】県・市コード'!$D$2:$D$189</definedName>
    <definedName name="_07福島県">'【非表示】県・市コード'!$J$2:$J$60</definedName>
    <definedName name="_10群馬県">'【非表示】県・市コード'!$M$2:$M$36</definedName>
    <definedName name="_02青森県">'【非表示】県・市コード'!$E$2:$E$41</definedName>
    <definedName name="_03岩手県">'【非表示】県・市コード'!$F$2:$F$34</definedName>
    <definedName name="_09栃木県">'【非表示】県・市コード'!$L$2:$L$26</definedName>
    <definedName name="_04宮城県">'【非表示】県・市コード'!$G$2:$G$40</definedName>
    <definedName name="_05秋田県">'【非表示】県・市コード'!$H$2:$H$26</definedName>
    <definedName name="_44大分県">'【非表示】県・市コード'!$AU$2:$AU$19</definedName>
    <definedName name="_33岡山県">'【非表示】県・市コード'!$AJ$2:$AJ$31</definedName>
    <definedName name="_06山形県">'【非表示】県・市コード'!$I$2:$I$36</definedName>
    <definedName name="_36徳島県">'【非表示】県・市コード'!$AM$2:$AM$25</definedName>
    <definedName name="_11埼玉県">'【非表示】県・市コード'!$N$2:$N$73</definedName>
    <definedName name="_31鳥取県">'【非表示】県・市コード'!$AH$2:$AH$20</definedName>
    <definedName name="_12千葉県">'【非表示】県・市コード'!$O$2:$O$60</definedName>
    <definedName name="_14神奈川県">'【非表示】県・市コード'!$Q$2:$Q$59</definedName>
    <definedName name="_40福岡県">'【非表示】県・市コード'!$AQ$2:$AQ$73</definedName>
    <definedName name="_15新潟県">'【非表示】県・市コード'!$R$2:$R$38</definedName>
    <definedName name="_16富山県">'【非表示】県・市コード'!$S$2:$S$16</definedName>
    <definedName name="_17石川県">'【非表示】県・市コード'!$T$2:$T$20</definedName>
    <definedName name="_25滋賀県">'【非表示】県・市コード'!$AB$2:$AB$20</definedName>
    <definedName name="_18福井県">'【非表示】県・市コード'!$U$2:$U$18</definedName>
    <definedName name="_19山梨県">'【非表示】県・市コード'!$V$2:$V$28</definedName>
    <definedName name="_30和歌山県">'【非表示】県・市コード'!$AG$2:$AG$31</definedName>
    <definedName name="_20長野県">'【非表示】県・市コード'!$W$2:$W$78</definedName>
    <definedName name="_21岐阜県">'【非表示】県・市コード'!$X$2:$X$43</definedName>
    <definedName name="_22静岡県">'【非表示】県・市コード'!$Y$2:$Y$39</definedName>
    <definedName name="_23愛知県">'【非表示】県・市コード'!$Z$2:$Z$70</definedName>
    <definedName name="_42長崎県">'【非表示】県・市コード'!$AS$2:$AS$22</definedName>
    <definedName name="_24三重県">'【非表示】県・市コード'!$AA$2:$AA$30</definedName>
    <definedName name="_41佐賀県">'【非表示】県・市コード'!$AR$2:$AR$21</definedName>
    <definedName name="_26京都府">'【非表示】県・市コード'!$AC$2:$AC$37</definedName>
    <definedName name="_27大阪府">'【非表示】県・市コード'!$AD$2:$AD$73</definedName>
    <definedName name="_35山口県">'【非表示】県・市コード'!$AL$2:$AL$20</definedName>
    <definedName name="_28兵庫県">'【非表示】県・市コード'!$AE$2:$AE$50</definedName>
    <definedName name="_29奈良県">'【非表示】県・市コード'!$AF$2:$AF$40</definedName>
    <definedName name="_32島根県">'【非表示】県・市コード'!$AI$2:$AI$20</definedName>
    <definedName name="_34広島県">'【非表示】県・市コード'!$AK$2:$AK$31</definedName>
    <definedName name="_38愛媛県">'【非表示】県・市コード'!$AO$2:$AO$21</definedName>
    <definedName name="_39高知県">'【非表示】県・市コード'!$AP$2:$AP$35</definedName>
    <definedName name="_43熊本県">'【非表示】県・市コード'!$AT$2:$AT$50</definedName>
    <definedName name="_47沖縄県">'【非表示】県・市コード'!$AX$2:$AX$42</definedName>
    <definedName name="_45宮崎県">'【非表示】県・市コード'!$AV$2:$AV$27</definedName>
    <definedName localSheetId="0" name="_xlnm.Print_Area">'様式１（業者）'!$A$1:$I$51</definedName>
    <definedName localSheetId="1" name="_xlnm.Print_Area">'様式２（申請業種）'!$A$1:$G$129</definedName>
    <definedName localSheetId="1" name="_xlnm.Print_Titles">'様式２（申請業種）'!$1:$2</definedName>
    <definedName localSheetId="3" name="_xlnm.Print_Area">'様式１（業者） (記入例)'!$A$1:$I$51</definedName>
    <definedName hidden="1" localSheetId="8" name="_xlnm._FilterDatabase">#REF!</definedName>
    <definedName localSheetId="2" name="_xlnm.Print_Area">'様式３（実績）'!$A:$W</definedName>
    <definedName localSheetId="5" name="_xlnm.Print_Area">'様式３（実績） (記入例)'!$A:$W</definedName>
    <definedName localSheetId="4" name="_xlnm.Print_Area">'様式２（申請業種） (記入例) (2)'!$A$1:$G$129</definedName>
    <definedName localSheetId="4" name="_xlnm.Print_Titles">'様式２（申請業種） (記入例) (2)'!$1:$2</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comments2.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sharedStrings.xml><?xml version="1.0" encoding="utf-8"?>
<sst xmlns="http://schemas.openxmlformats.org/spreadsheetml/2006/main" xmlns:r="http://schemas.openxmlformats.org/officeDocument/2006/relationships" count="2522" uniqueCount="2522">
  <si>
    <t>20214茅野市</t>
  </si>
  <si>
    <t>申請項目</t>
    <rPh sb="0" eb="2">
      <t>シンセイ</t>
    </rPh>
    <rPh sb="2" eb="4">
      <t>コウモク</t>
    </rPh>
    <phoneticPr fontId="21"/>
  </si>
  <si>
    <t>012083002</t>
  </si>
  <si>
    <t>担当者氏名(カナ)</t>
    <rPh sb="0" eb="3">
      <t>タントウシャ</t>
    </rPh>
    <rPh sb="3" eb="5">
      <t>シメイ</t>
    </rPh>
    <phoneticPr fontId="21"/>
  </si>
  <si>
    <t>09407那須町</t>
  </si>
  <si>
    <t>32206安来市</t>
  </si>
  <si>
    <t>衛生材料</t>
  </si>
  <si>
    <t>様式１</t>
    <rPh sb="0" eb="2">
      <t>ヨウシキ</t>
    </rPh>
    <phoneticPr fontId="21"/>
  </si>
  <si>
    <t>13362利島村</t>
  </si>
  <si>
    <t>代表者役職：　</t>
    <rPh sb="0" eb="3">
      <t>ダイヒョウシャ</t>
    </rPh>
    <rPh sb="3" eb="5">
      <t>ヤクショク</t>
    </rPh>
    <phoneticPr fontId="21"/>
  </si>
  <si>
    <t>05201秋田市</t>
  </si>
  <si>
    <t>27118大阪市城東区</t>
  </si>
  <si>
    <t>011063</t>
  </si>
  <si>
    <t>27121大阪市東住吉区</t>
  </si>
  <si>
    <t>◆様式２（申請業種）</t>
    <rPh sb="1" eb="3">
      <t>ヨウシキ</t>
    </rPh>
    <rPh sb="5" eb="7">
      <t>シンセイ</t>
    </rPh>
    <rPh sb="7" eb="9">
      <t>ギョウシュ</t>
    </rPh>
    <phoneticPr fontId="21"/>
  </si>
  <si>
    <t>01205室蘭市</t>
  </si>
  <si>
    <t>申請受付日</t>
    <rPh sb="0" eb="2">
      <t>シンセイ</t>
    </rPh>
    <rPh sb="2" eb="5">
      <t>ウケツケビ</t>
    </rPh>
    <phoneticPr fontId="21"/>
  </si>
  <si>
    <t>011061002</t>
  </si>
  <si>
    <t>011065
産業機器類</t>
  </si>
  <si>
    <t>地域区分１：　</t>
    <rPh sb="0" eb="2">
      <t>チイキ</t>
    </rPh>
    <rPh sb="2" eb="4">
      <t>クブン</t>
    </rPh>
    <phoneticPr fontId="21"/>
  </si>
  <si>
    <t>38201松山市</t>
  </si>
  <si>
    <t>本申請に関する担当者FAX番号について、市外局番を半角数字で入力して下さい。
本店（社）申請の場合は入力不要です。</t>
    <rPh sb="13" eb="15">
      <t>バンゴウ</t>
    </rPh>
    <rPh sb="47" eb="49">
      <t>バアイ</t>
    </rPh>
    <rPh sb="50" eb="52">
      <t>ニュウリョク</t>
    </rPh>
    <rPh sb="52" eb="54">
      <t>フヨウ</t>
    </rPh>
    <phoneticPr fontId="21"/>
  </si>
  <si>
    <t>受付番号</t>
    <rPh sb="0" eb="2">
      <t>ウケツケ</t>
    </rPh>
    <rPh sb="2" eb="4">
      <t>バンゴウ</t>
    </rPh>
    <phoneticPr fontId="21"/>
  </si>
  <si>
    <t>業者コード</t>
    <rPh sb="0" eb="2">
      <t>ギョウシャ</t>
    </rPh>
    <phoneticPr fontId="21"/>
  </si>
  <si>
    <t>20590飯綱町</t>
  </si>
  <si>
    <t>@</t>
  </si>
  <si>
    <t>22静岡県</t>
  </si>
  <si>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5">
      <t>セイゾウトウ</t>
    </rPh>
    <phoneticPr fontId="21"/>
  </si>
  <si>
    <t>27120大阪市住吉区</t>
  </si>
  <si>
    <t>入力補助用記述</t>
    <rPh sb="0" eb="2">
      <t>ニュウリョク</t>
    </rPh>
    <rPh sb="2" eb="5">
      <t>ホジョヨウ</t>
    </rPh>
    <rPh sb="5" eb="7">
      <t>キジュツ</t>
    </rPh>
    <phoneticPr fontId="21"/>
  </si>
  <si>
    <t>12234南房総市</t>
  </si>
  <si>
    <t>商号又は名称</t>
    <rPh sb="0" eb="2">
      <t>ショウゴウ</t>
    </rPh>
    <rPh sb="2" eb="3">
      <t>マタ</t>
    </rPh>
    <rPh sb="4" eb="6">
      <t>メイショウ</t>
    </rPh>
    <phoneticPr fontId="21"/>
  </si>
  <si>
    <t>20304川上村</t>
  </si>
  <si>
    <t>②直前2年度分決算</t>
    <rPh sb="1" eb="3">
      <t>チョクゼン</t>
    </rPh>
    <rPh sb="4" eb="7">
      <t>ネンドブン</t>
    </rPh>
    <rPh sb="7" eb="9">
      <t>ケッサン</t>
    </rPh>
    <phoneticPr fontId="21"/>
  </si>
  <si>
    <t>その他</t>
    <rPh sb="2" eb="3">
      <t>タ</t>
    </rPh>
    <phoneticPr fontId="21"/>
  </si>
  <si>
    <t>39410日高村</t>
  </si>
  <si>
    <t>45441高千穂町</t>
  </si>
  <si>
    <t>代表取締役</t>
    <rPh sb="0" eb="2">
      <t>ダイヒョウ</t>
    </rPh>
    <rPh sb="2" eb="5">
      <t>トリシマリヤク</t>
    </rPh>
    <phoneticPr fontId="21"/>
  </si>
  <si>
    <t>代表者氏：　</t>
    <rPh sb="0" eb="3">
      <t>ダイヒョウシャ</t>
    </rPh>
    <rPh sb="3" eb="4">
      <t>シ</t>
    </rPh>
    <phoneticPr fontId="21"/>
  </si>
  <si>
    <t>①希望業種区分</t>
    <rPh sb="1" eb="3">
      <t>キボウ</t>
    </rPh>
    <rPh sb="3" eb="5">
      <t>ギョウシュ</t>
    </rPh>
    <rPh sb="5" eb="7">
      <t>クブン</t>
    </rPh>
    <phoneticPr fontId="21"/>
  </si>
  <si>
    <t>012077999</t>
  </si>
  <si>
    <t>商号又は名称：　</t>
    <rPh sb="2" eb="3">
      <t>マタ</t>
    </rPh>
    <phoneticPr fontId="21"/>
  </si>
  <si>
    <t>地域区分２：　</t>
    <rPh sb="0" eb="2">
      <t>チイキ</t>
    </rPh>
    <rPh sb="2" eb="4">
      <t>クブン</t>
    </rPh>
    <phoneticPr fontId="21"/>
  </si>
  <si>
    <t>36403藍住町</t>
  </si>
  <si>
    <t>011066</t>
  </si>
  <si>
    <t>39301東洋町</t>
  </si>
  <si>
    <t>29322山添村</t>
  </si>
  <si>
    <t>代表者名：　</t>
  </si>
  <si>
    <t>011064002</t>
  </si>
  <si>
    <t>33208総社市</t>
  </si>
  <si>
    <t>27209守口市</t>
  </si>
  <si>
    <t>90</t>
  </si>
  <si>
    <t>※申請項目赤字は必須入力項目。No.15～25欄は必要に応じて入力。青色網掛け欄は自動入力されるため入力不要。</t>
    <rPh sb="1" eb="3">
      <t>シンセイ</t>
    </rPh>
    <rPh sb="3" eb="5">
      <t>コウモク</t>
    </rPh>
    <rPh sb="5" eb="7">
      <t>アカジ</t>
    </rPh>
    <rPh sb="8" eb="10">
      <t>ヒッス</t>
    </rPh>
    <rPh sb="10" eb="12">
      <t>ニュウリョク</t>
    </rPh>
    <rPh sb="12" eb="14">
      <t>コウモク</t>
    </rPh>
    <rPh sb="23" eb="24">
      <t>ラン</t>
    </rPh>
    <rPh sb="25" eb="27">
      <t>ヒツヨウ</t>
    </rPh>
    <rPh sb="28" eb="29">
      <t>オウ</t>
    </rPh>
    <rPh sb="31" eb="33">
      <t>ニュウリョク</t>
    </rPh>
    <rPh sb="34" eb="36">
      <t>アオイロ</t>
    </rPh>
    <rPh sb="36" eb="38">
      <t>アミカ</t>
    </rPh>
    <rPh sb="39" eb="40">
      <t>ラン</t>
    </rPh>
    <rPh sb="41" eb="43">
      <t>ジドウ</t>
    </rPh>
    <rPh sb="43" eb="45">
      <t>ニュウリョク</t>
    </rPh>
    <rPh sb="50" eb="52">
      <t>ニュウリョク</t>
    </rPh>
    <rPh sb="52" eb="54">
      <t>フヨウ</t>
    </rPh>
    <phoneticPr fontId="21"/>
  </si>
  <si>
    <t>10428高山村</t>
  </si>
  <si>
    <t>22209島田市</t>
  </si>
  <si>
    <t>33205笠岡市</t>
  </si>
  <si>
    <t>№</t>
  </si>
  <si>
    <t>その他</t>
  </si>
  <si>
    <t>申請内容（入力欄）</t>
    <rPh sb="0" eb="2">
      <t>シンセイ</t>
    </rPh>
    <rPh sb="2" eb="4">
      <t>ナイヨウ</t>
    </rPh>
    <rPh sb="5" eb="7">
      <t>ニュウリョク</t>
    </rPh>
    <rPh sb="7" eb="8">
      <t>ラン</t>
    </rPh>
    <phoneticPr fontId="21"/>
  </si>
  <si>
    <t>事業所代表者氏名</t>
    <rPh sb="0" eb="3">
      <t>ジギョウショ</t>
    </rPh>
    <rPh sb="3" eb="6">
      <t>ダイヒョウシャ</t>
    </rPh>
    <rPh sb="6" eb="8">
      <t>シメイ</t>
    </rPh>
    <phoneticPr fontId="21"/>
  </si>
  <si>
    <t>理化学機器</t>
  </si>
  <si>
    <t>映像ソフト</t>
  </si>
  <si>
    <t>新規／更新区分</t>
    <rPh sb="0" eb="2">
      <t>シンキ</t>
    </rPh>
    <rPh sb="3" eb="5">
      <t>コウシン</t>
    </rPh>
    <rPh sb="5" eb="7">
      <t>クブン</t>
    </rPh>
    <phoneticPr fontId="21"/>
  </si>
  <si>
    <t>27126大阪市平野区</t>
  </si>
  <si>
    <t>貨物運送</t>
  </si>
  <si>
    <t>21筒井</t>
  </si>
  <si>
    <t>被服・繊維</t>
  </si>
  <si>
    <t>26106京都市下京区</t>
  </si>
  <si>
    <t>38215東温市</t>
  </si>
  <si>
    <t>商号又は名称(カナ）</t>
    <rPh sb="0" eb="2">
      <t>ショウゴウ</t>
    </rPh>
    <rPh sb="2" eb="3">
      <t>マタ</t>
    </rPh>
    <rPh sb="4" eb="6">
      <t>メイショウ</t>
    </rPh>
    <phoneticPr fontId="21"/>
  </si>
  <si>
    <t>10204伊勢崎市</t>
  </si>
  <si>
    <t>36402北島町</t>
  </si>
  <si>
    <t>代表者役職</t>
    <rPh sb="0" eb="3">
      <t>ダイヒョウシャ</t>
    </rPh>
    <rPh sb="3" eb="5">
      <t>ヤクショク</t>
    </rPh>
    <phoneticPr fontId="21"/>
  </si>
  <si>
    <t>建築物衛生維持管理</t>
  </si>
  <si>
    <t>20383箕輪町</t>
  </si>
  <si>
    <t>事業所所在地</t>
    <rPh sb="3" eb="6">
      <t>ショザイチ</t>
    </rPh>
    <phoneticPr fontId="21"/>
  </si>
  <si>
    <t>20541小布施町</t>
  </si>
  <si>
    <t>記念品・バッジ</t>
  </si>
  <si>
    <t>13219狛江市</t>
  </si>
  <si>
    <t>011067001</t>
  </si>
  <si>
    <t>20田畑</t>
  </si>
  <si>
    <t>01427由仁町</t>
  </si>
  <si>
    <r>
      <t>0</t>
    </r>
    <r>
      <rPr>
        <sz val="11"/>
        <color indexed="8"/>
        <rFont val="ＭＳ 明朝"/>
      </rPr>
      <t>1207</t>
    </r>
    <r>
      <rPr>
        <sz val="11"/>
        <color auto="1"/>
        <rFont val="ＭＳ 明朝"/>
      </rPr>
      <t>8</t>
    </r>
  </si>
  <si>
    <t>45206日向市</t>
  </si>
  <si>
    <t>代表者氏名</t>
    <rPh sb="0" eb="3">
      <t>ダイヒョウシャ</t>
    </rPh>
    <rPh sb="3" eb="5">
      <t>シメイ</t>
    </rPh>
    <phoneticPr fontId="21"/>
  </si>
  <si>
    <t>申請内容</t>
    <rPh sb="0" eb="2">
      <t>シンセイ</t>
    </rPh>
    <rPh sb="2" eb="4">
      <t>ナイヨウ</t>
    </rPh>
    <phoneticPr fontId="21"/>
  </si>
  <si>
    <t>011074
その他</t>
  </si>
  <si>
    <t>39307芸西村</t>
  </si>
  <si>
    <t>郵便番号</t>
    <rPh sb="0" eb="2">
      <t>ユウビン</t>
    </rPh>
    <rPh sb="2" eb="4">
      <t>バンゴウ</t>
    </rPh>
    <phoneticPr fontId="21"/>
  </si>
  <si>
    <t>データ処理</t>
  </si>
  <si>
    <t>19430富士河口湖町</t>
  </si>
  <si>
    <t>代表者氏(カナ)</t>
    <rPh sb="0" eb="3">
      <t>ダイヒョウシャ</t>
    </rPh>
    <rPh sb="3" eb="4">
      <t>シ</t>
    </rPh>
    <phoneticPr fontId="21"/>
  </si>
  <si>
    <t>14109横浜市港北区</t>
  </si>
  <si>
    <t>03483岩泉町</t>
  </si>
  <si>
    <t>41201佐賀市</t>
  </si>
  <si>
    <t>代表者名(カナ)</t>
  </si>
  <si>
    <t>-</t>
  </si>
  <si>
    <t>31203倉吉市</t>
  </si>
  <si>
    <t>45203延岡市</t>
  </si>
  <si>
    <t>28215三木市</t>
  </si>
  <si>
    <t>広告・出版・催物</t>
  </si>
  <si>
    <t>011065</t>
  </si>
  <si>
    <t>都道府県</t>
    <rPh sb="0" eb="4">
      <t>トドウフケン</t>
    </rPh>
    <phoneticPr fontId="21"/>
  </si>
  <si>
    <t>「▼」をクリックして表示される候補の中から選択して下さい。
現在参加資格をお持ちの場合：継続
現在参加資格をお持ちでない場合：新規</t>
  </si>
  <si>
    <t>11埼玉県</t>
  </si>
  <si>
    <t>10205太田市</t>
  </si>
  <si>
    <t>34207福山市</t>
  </si>
  <si>
    <t>様式２</t>
    <rPh sb="0" eb="2">
      <t>ヨウシキ</t>
    </rPh>
    <phoneticPr fontId="21"/>
  </si>
  <si>
    <t>42201長崎市</t>
  </si>
  <si>
    <t>011066004</t>
  </si>
  <si>
    <t>廃棄物処理施設の運転管理</t>
    <rPh sb="0" eb="2">
      <t>ハイキ</t>
    </rPh>
    <rPh sb="2" eb="3">
      <t>ブツ</t>
    </rPh>
    <rPh sb="3" eb="5">
      <t>ショリ</t>
    </rPh>
    <rPh sb="5" eb="7">
      <t>シセツ</t>
    </rPh>
    <rPh sb="8" eb="10">
      <t>ウンテン</t>
    </rPh>
    <rPh sb="10" eb="12">
      <t>カンリ</t>
    </rPh>
    <phoneticPr fontId="21"/>
  </si>
  <si>
    <t>26322久御山町</t>
  </si>
  <si>
    <t>11383神川町</t>
  </si>
  <si>
    <t>市区町村</t>
    <rPh sb="0" eb="2">
      <t>シク</t>
    </rPh>
    <rPh sb="2" eb="4">
      <t>チョウソン</t>
    </rPh>
    <phoneticPr fontId="21"/>
  </si>
  <si>
    <t>26206亀岡市</t>
  </si>
  <si>
    <t>所在地</t>
    <rPh sb="0" eb="3">
      <t>ショザイチ</t>
    </rPh>
    <phoneticPr fontId="21"/>
  </si>
  <si>
    <t>所在地(カナ)</t>
    <rPh sb="0" eb="3">
      <t>ショザイチ</t>
    </rPh>
    <phoneticPr fontId="21"/>
  </si>
  <si>
    <t>屋外清掃</t>
  </si>
  <si>
    <t>業種</t>
    <rPh sb="0" eb="2">
      <t>ギョウシュ</t>
    </rPh>
    <phoneticPr fontId="21"/>
  </si>
  <si>
    <t>18201福井市</t>
  </si>
  <si>
    <t>38506愛南町</t>
  </si>
  <si>
    <t>01465剣淵町</t>
  </si>
  <si>
    <t>電話番号</t>
    <rPh sb="0" eb="2">
      <t>デンワ</t>
    </rPh>
    <rPh sb="2" eb="4">
      <t>バンゴウ</t>
    </rPh>
    <phoneticPr fontId="21"/>
  </si>
  <si>
    <t>27223門真市</t>
  </si>
  <si>
    <t>21203高山市</t>
  </si>
  <si>
    <t>011070002</t>
  </si>
  <si>
    <t>35216山陽小野田市</t>
  </si>
  <si>
    <t>20211中野市</t>
  </si>
  <si>
    <t>31372北栄町</t>
  </si>
  <si>
    <t>FAX番号</t>
    <rPh sb="3" eb="5">
      <t>バンゴウ</t>
    </rPh>
    <phoneticPr fontId="21"/>
  </si>
  <si>
    <t>26110京都市山科区</t>
  </si>
  <si>
    <t>04361亘理町</t>
  </si>
  <si>
    <t>自動車</t>
  </si>
  <si>
    <t>テレビ・ラジオ番組</t>
  </si>
  <si>
    <t>19425山中湖村</t>
  </si>
  <si>
    <t>24212熊野市</t>
  </si>
  <si>
    <t>申請区分</t>
    <rPh sb="0" eb="2">
      <t>シンセイ</t>
    </rPh>
    <rPh sb="2" eb="4">
      <t>クブン</t>
    </rPh>
    <phoneticPr fontId="21"/>
  </si>
  <si>
    <t>11202熊谷市</t>
  </si>
  <si>
    <t>47356渡名喜村</t>
  </si>
  <si>
    <t>05349八峰町</t>
  </si>
  <si>
    <t>代表者氏名：　</t>
    <rPh sb="0" eb="3">
      <t>ダイヒョウシャ</t>
    </rPh>
    <rPh sb="3" eb="5">
      <t>シメイ</t>
    </rPh>
    <phoneticPr fontId="21"/>
  </si>
  <si>
    <t>45430椎葉村</t>
  </si>
  <si>
    <t>事業所名称</t>
    <rPh sb="0" eb="3">
      <t>ジギョウショ</t>
    </rPh>
    <rPh sb="3" eb="5">
      <t>メイショウ</t>
    </rPh>
    <phoneticPr fontId="21"/>
  </si>
  <si>
    <t>27206泉大津市</t>
  </si>
  <si>
    <t>011074003</t>
  </si>
  <si>
    <t>11347吉見町</t>
  </si>
  <si>
    <t>◆様式３（実績）</t>
    <rPh sb="1" eb="3">
      <t>ヨウシキ</t>
    </rPh>
    <rPh sb="5" eb="7">
      <t>ジッセキ</t>
    </rPh>
    <phoneticPr fontId="21"/>
  </si>
  <si>
    <t>事業所代表者役職</t>
    <rPh sb="0" eb="3">
      <t>ジギョウショ</t>
    </rPh>
    <rPh sb="3" eb="6">
      <t>ダイヒョウシャ</t>
    </rPh>
    <rPh sb="6" eb="8">
      <t>ヤクショク</t>
    </rPh>
    <phoneticPr fontId="21"/>
  </si>
  <si>
    <t>15新潟県</t>
  </si>
  <si>
    <t>46525瀬戸内町</t>
  </si>
  <si>
    <t>012079999</t>
  </si>
  <si>
    <t>事業所代表者氏名(カナ)</t>
    <rPh sb="0" eb="2">
      <t>ジギョウ</t>
    </rPh>
    <rPh sb="2" eb="3">
      <t>ショ</t>
    </rPh>
    <rPh sb="3" eb="6">
      <t>ダイヒョウシャ</t>
    </rPh>
    <rPh sb="6" eb="8">
      <t>シメイ</t>
    </rPh>
    <phoneticPr fontId="21"/>
  </si>
  <si>
    <t>011072004</t>
  </si>
  <si>
    <t>27102大阪市都島区</t>
  </si>
  <si>
    <t>事業所郵便番号</t>
    <rPh sb="3" eb="5">
      <t>ユウビン</t>
    </rPh>
    <rPh sb="5" eb="7">
      <t>バンゴウ</t>
    </rPh>
    <phoneticPr fontId="21"/>
  </si>
  <si>
    <t>09342益子町</t>
  </si>
  <si>
    <t>合　　計</t>
    <rPh sb="0" eb="1">
      <t>ア</t>
    </rPh>
    <rPh sb="3" eb="4">
      <t>ケイ</t>
    </rPh>
    <phoneticPr fontId="21"/>
  </si>
  <si>
    <t>事業所市区町村</t>
    <rPh sb="3" eb="5">
      <t>シク</t>
    </rPh>
    <rPh sb="5" eb="7">
      <t>チョウソン</t>
    </rPh>
    <phoneticPr fontId="21"/>
  </si>
  <si>
    <t>16323立山町</t>
  </si>
  <si>
    <t>39428黒潮町</t>
  </si>
  <si>
    <t>02201青森市</t>
  </si>
  <si>
    <t>事業所都道府県</t>
    <rPh sb="3" eb="7">
      <t>トドウフケン</t>
    </rPh>
    <phoneticPr fontId="21"/>
  </si>
  <si>
    <t>31波崎</t>
  </si>
  <si>
    <r>
      <t>0</t>
    </r>
    <r>
      <rPr>
        <sz val="11"/>
        <color indexed="8"/>
        <rFont val="ＭＳ 明朝"/>
      </rPr>
      <t>1208</t>
    </r>
    <r>
      <rPr>
        <sz val="11"/>
        <color auto="1"/>
        <rFont val="ＭＳ 明朝"/>
      </rPr>
      <t>4</t>
    </r>
  </si>
  <si>
    <t>31325若桜町</t>
  </si>
  <si>
    <t>空調設備保守点検</t>
  </si>
  <si>
    <t>40384遠賀町</t>
  </si>
  <si>
    <t>011071001</t>
  </si>
  <si>
    <t>28207伊丹市</t>
  </si>
  <si>
    <t>事業所所在地(カナ)</t>
    <rPh sb="3" eb="6">
      <t>ショザイチ</t>
    </rPh>
    <phoneticPr fontId="21"/>
  </si>
  <si>
    <t>品</t>
  </si>
  <si>
    <t>13381三宅村</t>
  </si>
  <si>
    <t>事業所電話番号</t>
    <rPh sb="0" eb="3">
      <t>ジギョウショ</t>
    </rPh>
    <rPh sb="3" eb="5">
      <t>デンワ</t>
    </rPh>
    <rPh sb="5" eb="7">
      <t>バンゴウ</t>
    </rPh>
    <phoneticPr fontId="21"/>
  </si>
  <si>
    <t>06302中山町</t>
  </si>
  <si>
    <t>32528隠岐の島町</t>
  </si>
  <si>
    <t>18210坂井市</t>
  </si>
  <si>
    <t>時計</t>
  </si>
  <si>
    <t>012082999</t>
  </si>
  <si>
    <t>21211美濃加茂市</t>
  </si>
  <si>
    <t>登録
希望</t>
    <rPh sb="0" eb="2">
      <t>トウロク</t>
    </rPh>
    <rPh sb="3" eb="5">
      <t>キボウ</t>
    </rPh>
    <phoneticPr fontId="21"/>
  </si>
  <si>
    <t>医療機器</t>
  </si>
  <si>
    <t>事業所FAX番号</t>
    <rPh sb="0" eb="3">
      <t>ジギョウショ</t>
    </rPh>
    <rPh sb="6" eb="8">
      <t>バンゴウ</t>
    </rPh>
    <phoneticPr fontId="21"/>
  </si>
  <si>
    <t>011065999</t>
  </si>
  <si>
    <t>23109名古屋市熱田区</t>
  </si>
  <si>
    <t>47306今帰仁村</t>
  </si>
  <si>
    <t>40206田川市</t>
  </si>
  <si>
    <t>4567</t>
  </si>
  <si>
    <t>011061001</t>
  </si>
  <si>
    <t>担当者電話番号</t>
    <rPh sb="0" eb="3">
      <t>タントウシャ</t>
    </rPh>
    <rPh sb="3" eb="5">
      <t>デンワ</t>
    </rPh>
    <rPh sb="5" eb="7">
      <t>バンゴウ</t>
    </rPh>
    <phoneticPr fontId="21"/>
  </si>
  <si>
    <t>11107さいたま市浦和区</t>
  </si>
  <si>
    <t>22207富士宮市</t>
  </si>
  <si>
    <t>14363松田町</t>
  </si>
  <si>
    <t>担当者氏名</t>
    <rPh sb="0" eb="3">
      <t>タントウシャ</t>
    </rPh>
    <rPh sb="3" eb="5">
      <t>シメイ</t>
    </rPh>
    <phoneticPr fontId="21"/>
  </si>
  <si>
    <t>12233富里市</t>
  </si>
  <si>
    <t>12208野田市</t>
  </si>
  <si>
    <t>04606南三陸町</t>
  </si>
  <si>
    <t>資格
区分</t>
    <rPh sb="0" eb="2">
      <t>シカク</t>
    </rPh>
    <rPh sb="3" eb="5">
      <t>クブン</t>
    </rPh>
    <phoneticPr fontId="21"/>
  </si>
  <si>
    <t>46221志布志市</t>
  </si>
  <si>
    <t>011063999</t>
  </si>
  <si>
    <t>20文字以内で入力して下さい。</t>
  </si>
  <si>
    <t>担当者FAX番号</t>
    <rPh sb="0" eb="3">
      <t>タントウシャ</t>
    </rPh>
    <rPh sb="6" eb="8">
      <t>バンゴウ</t>
    </rPh>
    <phoneticPr fontId="21"/>
  </si>
  <si>
    <t>45横瀬</t>
  </si>
  <si>
    <t>商号又は名称：</t>
    <rPh sb="0" eb="2">
      <t>ショウゴウ</t>
    </rPh>
    <rPh sb="2" eb="3">
      <t>マタ</t>
    </rPh>
    <rPh sb="4" eb="6">
      <t>メイショウ</t>
    </rPh>
    <phoneticPr fontId="21"/>
  </si>
  <si>
    <t>08222鹿嶋市</t>
  </si>
  <si>
    <t>03206北上市</t>
  </si>
  <si>
    <t>年</t>
    <rPh sb="0" eb="1">
      <t>ネン</t>
    </rPh>
    <phoneticPr fontId="21"/>
  </si>
  <si>
    <t>11103さいたま市大宮区</t>
  </si>
  <si>
    <t>スチール家具</t>
  </si>
  <si>
    <t>23342豊山町</t>
  </si>
  <si>
    <t>11327越生町</t>
  </si>
  <si>
    <t>消防・保安設備保守点検</t>
  </si>
  <si>
    <t>担当者メールアドレス</t>
    <rPh sb="0" eb="3">
      <t>タントウシャ</t>
    </rPh>
    <phoneticPr fontId="21"/>
  </si>
  <si>
    <t>08226那珂市</t>
  </si>
  <si>
    <t>08443阿見町</t>
  </si>
  <si>
    <t>10208渋川市</t>
  </si>
  <si>
    <t>21207美濃市</t>
  </si>
  <si>
    <t>012076005</t>
  </si>
  <si>
    <t>28219三田市</t>
  </si>
  <si>
    <t>※青色網掛け欄には入力しないこと。</t>
    <rPh sb="1" eb="3">
      <t>アオイロ</t>
    </rPh>
    <phoneticPr fontId="21"/>
  </si>
  <si>
    <t>01632士幌町</t>
  </si>
  <si>
    <t>16204魚津市</t>
  </si>
  <si>
    <t>05206男鹿市</t>
  </si>
  <si>
    <t>28兵庫県</t>
  </si>
  <si>
    <t>28225朝来市</t>
  </si>
  <si>
    <t>業種細目</t>
    <rPh sb="0" eb="2">
      <t>ギョウシュ</t>
    </rPh>
    <rPh sb="2" eb="4">
      <t>サイモク</t>
    </rPh>
    <phoneticPr fontId="21"/>
  </si>
  <si>
    <t>業務の詳細※その他の場合のみ記入
その他には業種の内容を必ず記入すること。</t>
    <rPh sb="0" eb="2">
      <t>ギョウム</t>
    </rPh>
    <rPh sb="3" eb="5">
      <t>ショウサイ</t>
    </rPh>
    <rPh sb="8" eb="9">
      <t>タ</t>
    </rPh>
    <rPh sb="10" eb="12">
      <t>バアイ</t>
    </rPh>
    <rPh sb="14" eb="16">
      <t>キニュウ</t>
    </rPh>
    <rPh sb="19" eb="20">
      <t>タ</t>
    </rPh>
    <rPh sb="22" eb="24">
      <t>ギョウシュ</t>
    </rPh>
    <rPh sb="25" eb="27">
      <t>ナイヨウ</t>
    </rPh>
    <rPh sb="28" eb="29">
      <t>カナラ</t>
    </rPh>
    <rPh sb="30" eb="32">
      <t>キニュウ</t>
    </rPh>
    <phoneticPr fontId="21"/>
  </si>
  <si>
    <t>32343奥出雲町</t>
  </si>
  <si>
    <t>01106札幌市南区</t>
  </si>
  <si>
    <t>資格区分</t>
    <rPh sb="0" eb="2">
      <t>シカク</t>
    </rPh>
    <rPh sb="2" eb="4">
      <t>クブン</t>
    </rPh>
    <phoneticPr fontId="21"/>
  </si>
  <si>
    <t>27147堺市美原区</t>
  </si>
  <si>
    <t>04206白石市</t>
  </si>
  <si>
    <r>
      <t>0</t>
    </r>
    <r>
      <rPr>
        <sz val="11"/>
        <color indexed="8"/>
        <rFont val="ＭＳ 明朝"/>
      </rPr>
      <t>1207</t>
    </r>
    <r>
      <rPr>
        <sz val="11"/>
        <color auto="1"/>
        <rFont val="ＭＳ 明朝"/>
      </rPr>
      <t>9</t>
    </r>
  </si>
  <si>
    <t>011073004</t>
  </si>
  <si>
    <t>25201大津市</t>
  </si>
  <si>
    <t>40343志免町</t>
  </si>
  <si>
    <t>一般印刷</t>
  </si>
  <si>
    <t>23115名古屋市名東区</t>
  </si>
  <si>
    <t>物</t>
    <rPh sb="0" eb="1">
      <t>モノ</t>
    </rPh>
    <phoneticPr fontId="21"/>
  </si>
  <si>
    <t>航空写真撮影業務</t>
    <rPh sb="0" eb="2">
      <t>コウクウ</t>
    </rPh>
    <rPh sb="2" eb="4">
      <t>シャシン</t>
    </rPh>
    <rPh sb="4" eb="6">
      <t>サツエイ</t>
    </rPh>
    <rPh sb="6" eb="8">
      <t>ギョウム</t>
    </rPh>
    <phoneticPr fontId="21"/>
  </si>
  <si>
    <t>26111京都市西京区</t>
  </si>
  <si>
    <t>20306南相木村</t>
  </si>
  <si>
    <t>15226南魚沼市</t>
  </si>
  <si>
    <t>5・6</t>
  </si>
  <si>
    <t>011066001</t>
  </si>
  <si>
    <t>011061</t>
  </si>
  <si>
    <t>催物</t>
  </si>
  <si>
    <t>16321舟橋村</t>
  </si>
  <si>
    <t>印刷類</t>
  </si>
  <si>
    <t>44207津久見市</t>
  </si>
  <si>
    <t>19206大月市</t>
  </si>
  <si>
    <t>軽印刷</t>
  </si>
  <si>
    <t>08221ひたちなか市</t>
  </si>
  <si>
    <t>製</t>
  </si>
  <si>
    <t>15209加茂市</t>
  </si>
  <si>
    <t>32201松江市</t>
  </si>
  <si>
    <t>事業所電話番号について、加入者番号を半角数字で入力して下さい。
本店（社）申請の場合は入力不要です。</t>
    <rPh sb="40" eb="42">
      <t>バアイ</t>
    </rPh>
    <rPh sb="43" eb="45">
      <t>ニュウリョク</t>
    </rPh>
    <rPh sb="45" eb="47">
      <t>フヨウ</t>
    </rPh>
    <phoneticPr fontId="21"/>
  </si>
  <si>
    <t>30362広川町</t>
  </si>
  <si>
    <t>011061003</t>
  </si>
  <si>
    <t>47353渡嘉敷村</t>
  </si>
  <si>
    <t>18福井県</t>
  </si>
  <si>
    <t>21302岐南町</t>
  </si>
  <si>
    <t>フォーム印刷</t>
  </si>
  <si>
    <t>012078002</t>
  </si>
  <si>
    <t>22土合北</t>
  </si>
  <si>
    <t>造</t>
  </si>
  <si>
    <t>19205山梨市</t>
  </si>
  <si>
    <t>43202八代市</t>
  </si>
  <si>
    <t>011061999</t>
  </si>
  <si>
    <t>38203宇和島市</t>
  </si>
  <si>
    <t>造</t>
    <rPh sb="0" eb="1">
      <t>ゾウ</t>
    </rPh>
    <phoneticPr fontId="21"/>
  </si>
  <si>
    <t>09213那須塩原市</t>
  </si>
  <si>
    <t>30和歌山県</t>
  </si>
  <si>
    <t>等</t>
  </si>
  <si>
    <t>02441三戸町</t>
  </si>
  <si>
    <t>012079001</t>
  </si>
  <si>
    <t>011064
車両・船舶類</t>
  </si>
  <si>
    <t>20349青木村</t>
  </si>
  <si>
    <t>希望する業種細目に"○"を入力して下さい。</t>
    <rPh sb="0" eb="2">
      <t>キボウ</t>
    </rPh>
    <rPh sb="4" eb="6">
      <t>ギョウシュ</t>
    </rPh>
    <rPh sb="6" eb="8">
      <t>サイモク</t>
    </rPh>
    <rPh sb="13" eb="15">
      <t>ニュウリョク</t>
    </rPh>
    <rPh sb="17" eb="18">
      <t>クダ</t>
    </rPh>
    <phoneticPr fontId="21"/>
  </si>
  <si>
    <t>23234北名古屋市</t>
  </si>
  <si>
    <t>21403大野町</t>
  </si>
  <si>
    <t>011062</t>
  </si>
  <si>
    <t>12千葉県</t>
  </si>
  <si>
    <t>11221草加市</t>
  </si>
  <si>
    <t>011062001</t>
  </si>
  <si>
    <t>04445加美町</t>
  </si>
  <si>
    <t>15504刈羽村</t>
  </si>
  <si>
    <t>車両部品・用品</t>
  </si>
  <si>
    <t>文具・事務機器</t>
  </si>
  <si>
    <t>ゴミ袋</t>
  </si>
  <si>
    <t>28301猪名川町</t>
  </si>
  <si>
    <t>選択肢の中から選択して下さい。</t>
  </si>
  <si>
    <t>15212村上市</t>
  </si>
  <si>
    <t>01555遠軽町</t>
  </si>
  <si>
    <t>文具・事務機器類</t>
  </si>
  <si>
    <t>07544川内村</t>
  </si>
  <si>
    <t>011062002</t>
  </si>
  <si>
    <t>20324立科町</t>
  </si>
  <si>
    <t>21210恵那市</t>
  </si>
  <si>
    <t>医薬品</t>
  </si>
  <si>
    <t>20361下諏訪町</t>
  </si>
  <si>
    <r>
      <t>0</t>
    </r>
    <r>
      <rPr>
        <sz val="11"/>
        <color indexed="8"/>
        <rFont val="ＭＳ 明朝"/>
      </rPr>
      <t>1208</t>
    </r>
    <r>
      <rPr>
        <sz val="11"/>
        <color auto="1"/>
        <rFont val="ＭＳ 明朝"/>
      </rPr>
      <t>2</t>
    </r>
  </si>
  <si>
    <t>22222伊豆市</t>
  </si>
  <si>
    <t>OA機器</t>
  </si>
  <si>
    <t>011064001</t>
  </si>
  <si>
    <t>21岐阜県</t>
  </si>
  <si>
    <t>011062003</t>
  </si>
  <si>
    <t>09364野木町</t>
  </si>
  <si>
    <t>43443益城町</t>
  </si>
  <si>
    <t>農業薬品</t>
  </si>
  <si>
    <t>06363舟形町</t>
  </si>
  <si>
    <t>23111名古屋市港区</t>
  </si>
  <si>
    <t>11227朝霞市</t>
  </si>
  <si>
    <t>用紙</t>
  </si>
  <si>
    <t>27224摂津市</t>
  </si>
  <si>
    <t>01331松前町</t>
  </si>
  <si>
    <t>47313宜野座村</t>
  </si>
  <si>
    <t>車両</t>
  </si>
  <si>
    <t>11210加須市</t>
  </si>
  <si>
    <t>09361壬生町</t>
  </si>
  <si>
    <t>20205飯田市</t>
  </si>
  <si>
    <t>電気工事用資材</t>
  </si>
  <si>
    <t>011062999</t>
  </si>
  <si>
    <t>011063001</t>
  </si>
  <si>
    <t>011071003</t>
  </si>
  <si>
    <t>木製家具</t>
  </si>
  <si>
    <t>45宮崎県</t>
  </si>
  <si>
    <t>家具類</t>
  </si>
  <si>
    <t>40204直方市</t>
  </si>
  <si>
    <t>47355粟国村</t>
  </si>
  <si>
    <t>04444色麻町</t>
  </si>
  <si>
    <t>20543高山村</t>
  </si>
  <si>
    <t>11301伊奈町</t>
  </si>
  <si>
    <t>ひらがな</t>
  </si>
  <si>
    <t>47359伊平屋村</t>
  </si>
  <si>
    <t>011063002</t>
  </si>
  <si>
    <t>45202都城市</t>
  </si>
  <si>
    <t>01396真狩村</t>
  </si>
  <si>
    <t>011063003</t>
  </si>
  <si>
    <t>給排水設備用資材</t>
  </si>
  <si>
    <t>27113大阪市西淀川区</t>
  </si>
  <si>
    <t>室内装飾</t>
  </si>
  <si>
    <t>011072003</t>
  </si>
  <si>
    <t>012078001</t>
  </si>
  <si>
    <t>14213大和市</t>
  </si>
  <si>
    <t>011064</t>
  </si>
  <si>
    <t>23203一宮市</t>
  </si>
  <si>
    <t>寝具</t>
  </si>
  <si>
    <t>車両・船舶類</t>
  </si>
  <si>
    <t>コントロールなし</t>
  </si>
  <si>
    <t>011073005</t>
  </si>
  <si>
    <t>28365多可町</t>
  </si>
  <si>
    <t>オートバイ・自転車</t>
  </si>
  <si>
    <t>07445金山町</t>
  </si>
  <si>
    <t>012082002</t>
  </si>
  <si>
    <t>07308川俣町</t>
  </si>
  <si>
    <t>47348与那原町</t>
  </si>
  <si>
    <t>23103名古屋市北区</t>
  </si>
  <si>
    <t>011064003</t>
  </si>
  <si>
    <t>012084
その他</t>
  </si>
  <si>
    <t>02445南部町</t>
  </si>
  <si>
    <t>011064004</t>
  </si>
  <si>
    <t>10344榛東村</t>
  </si>
  <si>
    <t>07212南相馬市</t>
  </si>
  <si>
    <t>01222三笠市</t>
  </si>
  <si>
    <t>船舶</t>
  </si>
  <si>
    <t>07422湯川村</t>
  </si>
  <si>
    <t>42202佐世保市</t>
  </si>
  <si>
    <t>011064005</t>
  </si>
  <si>
    <t>33209高梁市</t>
  </si>
  <si>
    <t>10345吉岡町</t>
  </si>
  <si>
    <t>13205青梅市</t>
  </si>
  <si>
    <t>　年間平均実績高</t>
    <rPh sb="1" eb="3">
      <t>ネンカン</t>
    </rPh>
    <rPh sb="3" eb="5">
      <t>ヘイキン</t>
    </rPh>
    <rPh sb="5" eb="7">
      <t>ジッセキ</t>
    </rPh>
    <rPh sb="7" eb="8">
      <t>タカ</t>
    </rPh>
    <phoneticPr fontId="21"/>
  </si>
  <si>
    <t>21362関ケ原町</t>
  </si>
  <si>
    <t>13206府中市</t>
  </si>
  <si>
    <t>22205熱海市</t>
  </si>
  <si>
    <t>39424大月町</t>
  </si>
  <si>
    <t>16206滑川市</t>
  </si>
  <si>
    <t>22210富士市</t>
  </si>
  <si>
    <t>27208貝塚市</t>
  </si>
  <si>
    <t>船具・漁具</t>
  </si>
  <si>
    <t>建設機器</t>
  </si>
  <si>
    <t>40230糸島市</t>
  </si>
  <si>
    <t>011064999</t>
  </si>
  <si>
    <t>22103静岡市清水区</t>
  </si>
  <si>
    <t>011065001</t>
  </si>
  <si>
    <t>工作機器</t>
  </si>
  <si>
    <t>011066
電気機器類</t>
  </si>
  <si>
    <t>産業機器類</t>
  </si>
  <si>
    <t>40227嘉麻市</t>
  </si>
  <si>
    <t>012083999</t>
  </si>
  <si>
    <t>受付・案内等人材派遣，選挙関連業務</t>
    <rPh sb="0" eb="2">
      <t>ウケツケ</t>
    </rPh>
    <rPh sb="3" eb="5">
      <t>アンナイ</t>
    </rPh>
    <rPh sb="5" eb="6">
      <t>トウ</t>
    </rPh>
    <rPh sb="6" eb="8">
      <t>ジンザイ</t>
    </rPh>
    <rPh sb="8" eb="10">
      <t>ハケン</t>
    </rPh>
    <rPh sb="11" eb="13">
      <t>センキョ</t>
    </rPh>
    <rPh sb="13" eb="15">
      <t>カンレン</t>
    </rPh>
    <rPh sb="15" eb="17">
      <t>ギョウム</t>
    </rPh>
    <phoneticPr fontId="21"/>
  </si>
  <si>
    <t>08201水戸市</t>
  </si>
  <si>
    <t>011065002</t>
  </si>
  <si>
    <t>農業機器</t>
  </si>
  <si>
    <t>011067
精密機器類</t>
  </si>
  <si>
    <t>43404菊陽町</t>
  </si>
  <si>
    <t>11110さいたま市岩槻区</t>
  </si>
  <si>
    <t>09205鹿沼市</t>
  </si>
  <si>
    <t>011065003</t>
  </si>
  <si>
    <t>36404板野町</t>
  </si>
  <si>
    <t>家電器具</t>
  </si>
  <si>
    <t>電気設備</t>
  </si>
  <si>
    <t>12102千葉市花見川区</t>
  </si>
  <si>
    <t>電気機器類</t>
  </si>
  <si>
    <t>40522大木町</t>
  </si>
  <si>
    <t>雑貨・金物</t>
  </si>
  <si>
    <t>011066002</t>
  </si>
  <si>
    <t>011066003</t>
  </si>
  <si>
    <t>11108さいたま市南区</t>
  </si>
  <si>
    <t>30206田辺市</t>
  </si>
  <si>
    <t>通信機器</t>
  </si>
  <si>
    <t>視聴覚機器</t>
  </si>
  <si>
    <t>012080001</t>
  </si>
  <si>
    <t>12349東庄町</t>
  </si>
  <si>
    <t>011066999</t>
  </si>
  <si>
    <t>05210由利本荘市</t>
  </si>
  <si>
    <t>上記業種・業種細目に該当するものがない営業品目等については、以下に入力すること。</t>
    <rPh sb="0" eb="2">
      <t>ジョウキ</t>
    </rPh>
    <rPh sb="2" eb="4">
      <t>ギョウシュ</t>
    </rPh>
    <rPh sb="5" eb="7">
      <t>ギョウシュ</t>
    </rPh>
    <rPh sb="7" eb="9">
      <t>サイモク</t>
    </rPh>
    <rPh sb="10" eb="12">
      <t>ガイトウ</t>
    </rPh>
    <rPh sb="19" eb="21">
      <t>エイギョウ</t>
    </rPh>
    <rPh sb="21" eb="24">
      <t>ヒンモクナド</t>
    </rPh>
    <rPh sb="30" eb="32">
      <t>イカ</t>
    </rPh>
    <rPh sb="33" eb="35">
      <t>ニュウリョク</t>
    </rPh>
    <phoneticPr fontId="21"/>
  </si>
  <si>
    <t>34215江田島市</t>
  </si>
  <si>
    <t>09209真岡市</t>
  </si>
  <si>
    <t>30209岩出市</t>
  </si>
  <si>
    <t>011067</t>
  </si>
  <si>
    <t>34102広島市東区</t>
  </si>
  <si>
    <t>26211京田辺市</t>
  </si>
  <si>
    <t>45341三股町</t>
  </si>
  <si>
    <t>39387仁淀川町</t>
  </si>
  <si>
    <t>011072002</t>
  </si>
  <si>
    <t>11246白岡市</t>
  </si>
  <si>
    <t>精密機器類</t>
  </si>
  <si>
    <t>011067002</t>
  </si>
  <si>
    <t>46527龍郷町</t>
  </si>
  <si>
    <t>011068002</t>
  </si>
  <si>
    <t>計測機器</t>
  </si>
  <si>
    <t>011067003</t>
  </si>
  <si>
    <t>011067004</t>
  </si>
  <si>
    <r>
      <t>0</t>
    </r>
    <r>
      <rPr>
        <sz val="11"/>
        <color indexed="8"/>
        <rFont val="ＭＳ 明朝"/>
      </rPr>
      <t>1107</t>
    </r>
    <r>
      <rPr>
        <sz val="11"/>
        <color auto="1"/>
        <rFont val="ＭＳ 明朝"/>
      </rPr>
      <t>4</t>
    </r>
  </si>
  <si>
    <t>38402砥部町</t>
  </si>
  <si>
    <t>福祉機器</t>
  </si>
  <si>
    <t>42207平戸市</t>
  </si>
  <si>
    <t>20413天龍村</t>
  </si>
  <si>
    <t>半角数値2～5桁で入力して下さい。</t>
  </si>
  <si>
    <t>011067999</t>
  </si>
  <si>
    <t>011068</t>
  </si>
  <si>
    <t>25425愛荘町</t>
  </si>
  <si>
    <t>20209伊那市</t>
  </si>
  <si>
    <t>24205桑名市</t>
  </si>
  <si>
    <t>リース・レンタル</t>
  </si>
  <si>
    <t>スポーツ用品</t>
  </si>
  <si>
    <t>01634鹿追町</t>
  </si>
  <si>
    <t>011068001</t>
  </si>
  <si>
    <t>08233行方市</t>
  </si>
  <si>
    <t>ＯＡ機器</t>
  </si>
  <si>
    <t>28204西宮市</t>
  </si>
  <si>
    <t>都道府県名・市区町村以外の事業所所在地を全角文字で入力して下さい。
「－」「・」スペース等の記号、数字についても全角文字で入力して下さい。
本店（社）申請の場合は入力不要です。</t>
    <rPh sb="13" eb="15">
      <t>ジギョウ</t>
    </rPh>
    <rPh sb="15" eb="16">
      <t>ショ</t>
    </rPh>
    <rPh sb="78" eb="80">
      <t>バアイ</t>
    </rPh>
    <rPh sb="81" eb="83">
      <t>ニュウリョク</t>
    </rPh>
    <rPh sb="83" eb="85">
      <t>フヨウ</t>
    </rPh>
    <phoneticPr fontId="21"/>
  </si>
  <si>
    <t>36468つるぎ町</t>
  </si>
  <si>
    <t>消防機器</t>
  </si>
  <si>
    <t>運送</t>
  </si>
  <si>
    <t>24461玉城町</t>
  </si>
  <si>
    <t>05213北秋田市</t>
  </si>
  <si>
    <t>雑機器類</t>
  </si>
  <si>
    <t>保守管理</t>
  </si>
  <si>
    <t>厨房機器</t>
  </si>
  <si>
    <t>01105札幌市豊平区</t>
  </si>
  <si>
    <t>011068999</t>
  </si>
  <si>
    <t>05346藤里町</t>
  </si>
  <si>
    <t>02411六ヶ所村</t>
  </si>
  <si>
    <t>46208出水市</t>
  </si>
  <si>
    <t>24201津市</t>
  </si>
  <si>
    <t>011069</t>
  </si>
  <si>
    <t>44209豊後高田市</t>
  </si>
  <si>
    <t>011069001</t>
  </si>
  <si>
    <t>012079002</t>
  </si>
  <si>
    <t>04213栗原市</t>
  </si>
  <si>
    <t>46468大崎町</t>
  </si>
  <si>
    <t>18209越前市</t>
  </si>
  <si>
    <t>27144堺市西区</t>
  </si>
  <si>
    <t>34103広島市南区</t>
  </si>
  <si>
    <t>43212上天草市</t>
  </si>
  <si>
    <t>20384飯島町</t>
  </si>
  <si>
    <t>薬品類</t>
  </si>
  <si>
    <t>011069002</t>
  </si>
  <si>
    <t>15103新潟市中央区</t>
  </si>
  <si>
    <t>郵便番号の後半部分を半角数字4桁で入力して下さい。
本店（社）申請の場合は入力不要です。</t>
  </si>
  <si>
    <t>43210菊池市</t>
  </si>
  <si>
    <t>01110札幌市清田区</t>
  </si>
  <si>
    <t>011069003</t>
  </si>
  <si>
    <t>13115杉並区</t>
  </si>
  <si>
    <t>23237あま市</t>
  </si>
  <si>
    <t>保安用品</t>
  </si>
  <si>
    <t>化学工業薬品</t>
  </si>
  <si>
    <t>ハードウェア保守点検</t>
  </si>
  <si>
    <t>数値4桁でご入力下さい。</t>
  </si>
  <si>
    <t>40136福岡市城南区</t>
  </si>
  <si>
    <t>011069004</t>
  </si>
  <si>
    <t>電気設備保守点検</t>
  </si>
  <si>
    <t>27212八尾市</t>
  </si>
  <si>
    <t>011069999</t>
  </si>
  <si>
    <t>012084003</t>
  </si>
  <si>
    <t>22226牧之原市</t>
  </si>
  <si>
    <t>16210南砺市</t>
  </si>
  <si>
    <t>011070</t>
  </si>
  <si>
    <t>趣味・表彰用品類</t>
  </si>
  <si>
    <t>31401日南町</t>
  </si>
  <si>
    <t>011070001</t>
  </si>
  <si>
    <t>04</t>
  </si>
  <si>
    <t>「▼」ボタンをクリックして表示される選択肢の中から該当する業種細目を選択して下さい。</t>
  </si>
  <si>
    <t>02204黒石市</t>
  </si>
  <si>
    <t>29441吉野町</t>
  </si>
  <si>
    <t>35206防府市</t>
  </si>
  <si>
    <t>石油</t>
  </si>
  <si>
    <t>46203鹿屋市</t>
  </si>
  <si>
    <t>リサイクル</t>
  </si>
  <si>
    <t>10366上野村</t>
  </si>
  <si>
    <t>代表者氏名(カナ)</t>
    <rPh sb="0" eb="3">
      <t>ダイヒョウシャ</t>
    </rPh>
    <rPh sb="3" eb="5">
      <t>シメイ</t>
    </rPh>
    <phoneticPr fontId="21"/>
  </si>
  <si>
    <t>燃料及び油脂製品類</t>
  </si>
  <si>
    <t>keiyaku</t>
  </si>
  <si>
    <t>23220稲沢市</t>
  </si>
  <si>
    <t>47215南城市</t>
  </si>
  <si>
    <t>ＬＰガス</t>
  </si>
  <si>
    <t>39205土佐市</t>
  </si>
  <si>
    <t>27211茨木市</t>
  </si>
  <si>
    <t>011070003</t>
  </si>
  <si>
    <t>011062
文具・事務機器類</t>
  </si>
  <si>
    <t>03216滝沢市</t>
  </si>
  <si>
    <t>高圧ガス</t>
  </si>
  <si>
    <t>011070999</t>
  </si>
  <si>
    <t>13214国分寺市</t>
  </si>
  <si>
    <t>03381金ケ崎町</t>
  </si>
  <si>
    <r>
      <t>0</t>
    </r>
    <r>
      <rPr>
        <sz val="11"/>
        <color indexed="8"/>
        <rFont val="ＭＳ 明朝"/>
      </rPr>
      <t>1107</t>
    </r>
    <r>
      <rPr>
        <sz val="11"/>
        <color auto="1"/>
        <rFont val="ＭＳ 明朝"/>
      </rPr>
      <t>1</t>
    </r>
  </si>
  <si>
    <t>工事用資材</t>
  </si>
  <si>
    <t>18501若狭町</t>
  </si>
  <si>
    <t>廃棄物処理、</t>
  </si>
  <si>
    <t>31402日野町</t>
  </si>
  <si>
    <t>23233清須市</t>
  </si>
  <si>
    <t>建設用資材類</t>
  </si>
  <si>
    <t>38484松野町</t>
  </si>
  <si>
    <t>011071002</t>
  </si>
  <si>
    <t>11218深谷市</t>
  </si>
  <si>
    <t>15223阿賀野市</t>
  </si>
  <si>
    <t>011071999</t>
  </si>
  <si>
    <t>27214富田林市</t>
  </si>
  <si>
    <t>39201高知市</t>
  </si>
  <si>
    <t>35平泉</t>
  </si>
  <si>
    <t>14203平塚市</t>
  </si>
  <si>
    <t>事業所FAX番号について、市内局番を半角数字で入力して下さい。
本店（社）申請の場合は入力不要です。</t>
    <rPh sb="40" eb="42">
      <t>バアイ</t>
    </rPh>
    <rPh sb="43" eb="45">
      <t>ニュウリョク</t>
    </rPh>
    <rPh sb="45" eb="47">
      <t>フヨウ</t>
    </rPh>
    <phoneticPr fontId="21"/>
  </si>
  <si>
    <t>01303当別町</t>
  </si>
  <si>
    <t>11105さいたま市中央区</t>
  </si>
  <si>
    <r>
      <t>0</t>
    </r>
    <r>
      <rPr>
        <sz val="11"/>
        <color indexed="8"/>
        <rFont val="ＭＳ 明朝"/>
      </rPr>
      <t>1107</t>
    </r>
    <r>
      <rPr>
        <sz val="11"/>
        <color auto="1"/>
        <rFont val="ＭＳ 明朝"/>
      </rPr>
      <t>2</t>
    </r>
  </si>
  <si>
    <t>14108横浜市金沢区</t>
  </si>
  <si>
    <t>21303笠松町</t>
  </si>
  <si>
    <t>011072001</t>
  </si>
  <si>
    <t>20204岡谷市</t>
  </si>
  <si>
    <t>04421大和町</t>
  </si>
  <si>
    <t>提</t>
  </si>
  <si>
    <t>02401野辺地町</t>
  </si>
  <si>
    <t>12105千葉市緑区</t>
  </si>
  <si>
    <t>08223潮来市</t>
  </si>
  <si>
    <t>カメラ</t>
  </si>
  <si>
    <t>06205新庄市</t>
  </si>
  <si>
    <t>27124大阪市鶴見区</t>
  </si>
  <si>
    <t>011072005</t>
  </si>
  <si>
    <t>43204荒尾市</t>
  </si>
  <si>
    <t>01235石狩市</t>
  </si>
  <si>
    <t>サービス</t>
  </si>
  <si>
    <t>食品</t>
  </si>
  <si>
    <t>楽器</t>
  </si>
  <si>
    <t>本店電話番号について、市内局番を半角数字で入力して下さい。</t>
    <rPh sb="11" eb="13">
      <t>シナイ</t>
    </rPh>
    <rPh sb="13" eb="15">
      <t>キョクバン</t>
    </rPh>
    <rPh sb="16" eb="18">
      <t>ハンカク</t>
    </rPh>
    <rPh sb="18" eb="20">
      <t>スウジ</t>
    </rPh>
    <rPh sb="21" eb="23">
      <t>ニュウリョク</t>
    </rPh>
    <rPh sb="25" eb="26">
      <t>クダ</t>
    </rPh>
    <phoneticPr fontId="21"/>
  </si>
  <si>
    <t>011072999</t>
  </si>
  <si>
    <t>43102熊本市東区</t>
  </si>
  <si>
    <t>39212香美市</t>
  </si>
  <si>
    <t>製</t>
    <rPh sb="0" eb="1">
      <t>セイ</t>
    </rPh>
    <phoneticPr fontId="21"/>
  </si>
  <si>
    <r>
      <t>0</t>
    </r>
    <r>
      <rPr>
        <sz val="11"/>
        <color indexed="8"/>
        <rFont val="ＭＳ 明朝"/>
      </rPr>
      <t>1107</t>
    </r>
    <r>
      <rPr>
        <sz val="11"/>
        <color auto="1"/>
        <rFont val="ＭＳ 明朝"/>
      </rPr>
      <t>3</t>
    </r>
  </si>
  <si>
    <t>011073001</t>
  </si>
  <si>
    <t>繊維・日用品類</t>
  </si>
  <si>
    <t>011073002</t>
  </si>
  <si>
    <t>09202足利市</t>
  </si>
  <si>
    <t>専門人材派遣</t>
  </si>
  <si>
    <t>08310城里町</t>
  </si>
  <si>
    <t>20305南牧村</t>
  </si>
  <si>
    <t>011073003</t>
  </si>
  <si>
    <t>27366岬町</t>
  </si>
  <si>
    <t>12221八千代市</t>
  </si>
  <si>
    <t>該当する年を選択して下さい。</t>
  </si>
  <si>
    <t>皮革・ゴム製品</t>
  </si>
  <si>
    <t>21341養老町</t>
  </si>
  <si>
    <t>011073999</t>
  </si>
  <si>
    <t>011074001</t>
  </si>
  <si>
    <t>11101さいたま市西区</t>
  </si>
  <si>
    <t>半角数字で入力して下さい（マイナス数値入力不可）。</t>
  </si>
  <si>
    <t>44208竹田市</t>
  </si>
  <si>
    <t>31328智頭町</t>
  </si>
  <si>
    <t>15213燕市</t>
  </si>
  <si>
    <t>標本・模型</t>
  </si>
  <si>
    <t>13215国立市</t>
  </si>
  <si>
    <t>011074002</t>
  </si>
  <si>
    <t>広告・看板</t>
  </si>
  <si>
    <t>27114大阪市東淀川区</t>
  </si>
  <si>
    <t>011074004</t>
  </si>
  <si>
    <t>15211見附市</t>
  </si>
  <si>
    <t>45201宮崎市</t>
  </si>
  <si>
    <t>011074999</t>
  </si>
  <si>
    <t>37208三豊市</t>
  </si>
  <si>
    <t>役</t>
    <rPh sb="0" eb="1">
      <t>ヤク</t>
    </rPh>
    <phoneticPr fontId="21"/>
  </si>
  <si>
    <r>
      <t>0</t>
    </r>
    <r>
      <rPr>
        <sz val="11"/>
        <color indexed="8"/>
        <rFont val="ＭＳ 明朝"/>
      </rPr>
      <t>1207</t>
    </r>
    <r>
      <rPr>
        <sz val="11"/>
        <color auto="1"/>
        <rFont val="ＭＳ 明朝"/>
      </rPr>
      <t>5</t>
    </r>
  </si>
  <si>
    <t>03202宮古市</t>
  </si>
  <si>
    <t>13223武蔵村山市</t>
  </si>
  <si>
    <t>012075001</t>
  </si>
  <si>
    <t>29443下市町</t>
  </si>
  <si>
    <t>40133福岡市中央区</t>
  </si>
  <si>
    <t>14115横浜市栄区</t>
  </si>
  <si>
    <t>広告代理</t>
  </si>
  <si>
    <t>務</t>
  </si>
  <si>
    <t>06212尾花沢市</t>
  </si>
  <si>
    <t>01639更別村</t>
  </si>
  <si>
    <t>36徳島県</t>
  </si>
  <si>
    <t>24208名張市</t>
  </si>
  <si>
    <t>012075002</t>
  </si>
  <si>
    <t>02303今別町</t>
  </si>
  <si>
    <t>03208遠野市</t>
  </si>
  <si>
    <t>012075003</t>
  </si>
  <si>
    <t>17205珠洲市</t>
  </si>
  <si>
    <t>郵便番号の後半部分を半角数字4桁で入力して下さい。</t>
  </si>
  <si>
    <t>31370湯梨浜町</t>
  </si>
  <si>
    <t>13421小笠原村</t>
  </si>
  <si>
    <t>30421那智勝浦町</t>
  </si>
  <si>
    <t>20409平谷村</t>
  </si>
  <si>
    <t>39344大豊町</t>
  </si>
  <si>
    <t>012075005</t>
  </si>
  <si>
    <t>08220つくば市</t>
  </si>
  <si>
    <t>供</t>
  </si>
  <si>
    <t>02412おいらせ町</t>
  </si>
  <si>
    <t>事業所代表者氏名のカナを全角で入力して下さい。
数字、「・」等の記号等、カナ以外の文字は使用しないで（事業所代表者氏名にある場合は削除して）下さい。
本店（社）申請の場合は入力不要です。</t>
    <rPh sb="0" eb="3">
      <t>ジギョウショ</t>
    </rPh>
    <rPh sb="51" eb="54">
      <t>ジギョウショ</t>
    </rPh>
    <rPh sb="54" eb="57">
      <t>ダイヒョウシャ</t>
    </rPh>
    <rPh sb="57" eb="59">
      <t>シメイ</t>
    </rPh>
    <rPh sb="65" eb="67">
      <t>サクジョ</t>
    </rPh>
    <rPh sb="83" eb="85">
      <t>バアイ</t>
    </rPh>
    <rPh sb="86" eb="88">
      <t>ニュウリョク</t>
    </rPh>
    <rPh sb="88" eb="90">
      <t>フヨウ</t>
    </rPh>
    <phoneticPr fontId="21"/>
  </si>
  <si>
    <t>05303小坂町</t>
  </si>
  <si>
    <t>012075004</t>
  </si>
  <si>
    <t>06209長井市</t>
  </si>
  <si>
    <t>08230かすみがうら市</t>
  </si>
  <si>
    <t>印刷物</t>
  </si>
  <si>
    <t>14106横浜市保土ケ谷区</t>
  </si>
  <si>
    <t>27322能勢町</t>
  </si>
  <si>
    <t>「▼」をクリックして表示される候補の中から本店所在地（都道府県）を選択して下さい。</t>
    <rPh sb="21" eb="23">
      <t>ホンテン</t>
    </rPh>
    <rPh sb="23" eb="26">
      <t>ショザイチ</t>
    </rPh>
    <rPh sb="27" eb="31">
      <t>トドウフケン</t>
    </rPh>
    <phoneticPr fontId="21"/>
  </si>
  <si>
    <t>06202米沢市</t>
  </si>
  <si>
    <t>廃棄物処理</t>
  </si>
  <si>
    <t>012075999</t>
  </si>
  <si>
    <t>16207黒部市</t>
  </si>
  <si>
    <t>上段に入力した内容が表示されるので、入力は不要です。</t>
  </si>
  <si>
    <t>11239坂戸市</t>
  </si>
  <si>
    <t>15107新潟市西区</t>
  </si>
  <si>
    <t>21505八百津町</t>
  </si>
  <si>
    <t>26210八幡市</t>
  </si>
  <si>
    <t>10201前橋市</t>
  </si>
  <si>
    <r>
      <t>0</t>
    </r>
    <r>
      <rPr>
        <sz val="11"/>
        <color indexed="8"/>
        <rFont val="ＭＳ 明朝"/>
      </rPr>
      <t>1207</t>
    </r>
    <r>
      <rPr>
        <sz val="11"/>
        <color auto="1"/>
        <rFont val="ＭＳ 明朝"/>
      </rPr>
      <t>6</t>
    </r>
  </si>
  <si>
    <t>通信設備保守点検</t>
  </si>
  <si>
    <t>29202大和高田市</t>
  </si>
  <si>
    <t>012076001</t>
  </si>
  <si>
    <t>建築物の管理（１）</t>
  </si>
  <si>
    <t>27219和泉市</t>
  </si>
  <si>
    <t>43369和水町</t>
  </si>
  <si>
    <t>17209かほく市</t>
  </si>
  <si>
    <t>郵便番号の前半部分を半角数字3桁で入力して下さい。
本店（社）申請の場合は入力不要です。</t>
  </si>
  <si>
    <t>012076002</t>
  </si>
  <si>
    <t>19204都留市</t>
  </si>
  <si>
    <t>20429王滝村</t>
  </si>
  <si>
    <t>07福島県</t>
    <rPh sb="2" eb="5">
      <t>フクシマケン</t>
    </rPh>
    <phoneticPr fontId="21"/>
  </si>
  <si>
    <t>屋内清掃</t>
  </si>
  <si>
    <t>11240幸手市</t>
  </si>
  <si>
    <t>21383安八町</t>
  </si>
  <si>
    <t>012076
建築物の管理（１）</t>
  </si>
  <si>
    <t>012076003</t>
  </si>
  <si>
    <t>05363八郎潟町</t>
  </si>
  <si>
    <t>エラーメッセージ</t>
  </si>
  <si>
    <t>012076004</t>
  </si>
  <si>
    <t>09204佐野市</t>
  </si>
  <si>
    <t>34212東広島市</t>
  </si>
  <si>
    <t>06203鶴岡市</t>
  </si>
  <si>
    <t>31329八頭町</t>
  </si>
  <si>
    <t>27108大阪市大正区</t>
  </si>
  <si>
    <t>植栽管理</t>
  </si>
  <si>
    <t>07211田村市</t>
  </si>
  <si>
    <t>警備</t>
  </si>
  <si>
    <t>46491南大隅町</t>
  </si>
  <si>
    <t>012076999</t>
  </si>
  <si>
    <t>市場調査・計画策定</t>
  </si>
  <si>
    <t>05211潟上市</t>
  </si>
  <si>
    <r>
      <t>0</t>
    </r>
    <r>
      <rPr>
        <sz val="11"/>
        <color indexed="8"/>
        <rFont val="ＭＳ 明朝"/>
      </rPr>
      <t>1207</t>
    </r>
    <r>
      <rPr>
        <sz val="11"/>
        <color auto="1"/>
        <rFont val="ＭＳ 明朝"/>
      </rPr>
      <t>7</t>
    </r>
  </si>
  <si>
    <t>11224戸田市</t>
  </si>
  <si>
    <t>012077001</t>
  </si>
  <si>
    <t>37204善通寺市</t>
  </si>
  <si>
    <t>建築物の管理（２）</t>
  </si>
  <si>
    <t>08207結城市</t>
  </si>
  <si>
    <t>012077002</t>
  </si>
  <si>
    <t>01103札幌市東区</t>
  </si>
  <si>
    <t>20404阿南町</t>
  </si>
  <si>
    <t>06323朝日町</t>
  </si>
  <si>
    <t>012077003</t>
  </si>
  <si>
    <t>30201和歌山市</t>
  </si>
  <si>
    <t>浄化槽保守点検</t>
  </si>
  <si>
    <t>上水道処理施設維持管理</t>
  </si>
  <si>
    <t>44203中津市</t>
  </si>
  <si>
    <t>13308奥多摩町</t>
  </si>
  <si>
    <t>施設・設備等の</t>
  </si>
  <si>
    <t>03207久慈市</t>
  </si>
  <si>
    <t>下水道処理施設維持管理</t>
  </si>
  <si>
    <t>27301島本町</t>
  </si>
  <si>
    <t>01</t>
  </si>
  <si>
    <t>012078003</t>
  </si>
  <si>
    <t>41207鹿島市</t>
  </si>
  <si>
    <t>011073
繊維・日用品類</t>
  </si>
  <si>
    <t>27・28</t>
  </si>
  <si>
    <t>012078004</t>
  </si>
  <si>
    <t>半角数値1～4桁で入力して下さい。</t>
  </si>
  <si>
    <t>012078005</t>
  </si>
  <si>
    <t>01571豊浦町</t>
  </si>
  <si>
    <t>43442嘉島町</t>
  </si>
  <si>
    <t>事業所名称を全角で入力して下さい。
本店（社）申請の場合は入力不要です。</t>
    <rPh sb="3" eb="5">
      <t>メイショウ</t>
    </rPh>
    <rPh sb="26" eb="28">
      <t>バアイ</t>
    </rPh>
    <rPh sb="29" eb="31">
      <t>ニュウリョク</t>
    </rPh>
    <rPh sb="31" eb="33">
      <t>フヨウ</t>
    </rPh>
    <phoneticPr fontId="21"/>
  </si>
  <si>
    <t>09215那須烏山市</t>
  </si>
  <si>
    <t>車両保守点検</t>
  </si>
  <si>
    <t>012078999</t>
  </si>
  <si>
    <t>12230八街市</t>
  </si>
  <si>
    <t>選択肢の中から該当する年を選択して下さい。</t>
  </si>
  <si>
    <t>各種機器</t>
  </si>
  <si>
    <t>20201長野市</t>
  </si>
  <si>
    <t>13117北区</t>
  </si>
  <si>
    <t>012079003</t>
  </si>
  <si>
    <t>09203栃木市</t>
  </si>
  <si>
    <t>40228朝倉市</t>
  </si>
  <si>
    <t>15108新潟市西蒲区</t>
  </si>
  <si>
    <r>
      <t>0</t>
    </r>
    <r>
      <rPr>
        <sz val="11"/>
        <color indexed="8"/>
        <rFont val="ＭＳ 明朝"/>
      </rPr>
      <t>1208</t>
    </r>
    <r>
      <rPr>
        <sz val="11"/>
        <color auto="1"/>
        <rFont val="ＭＳ 明朝"/>
      </rPr>
      <t>0</t>
    </r>
  </si>
  <si>
    <t>コンピュータ関連</t>
  </si>
  <si>
    <t>25滋賀県</t>
  </si>
  <si>
    <t>13123江戸川区</t>
  </si>
  <si>
    <t>35204萩市</t>
  </si>
  <si>
    <t>012080002</t>
  </si>
  <si>
    <t>44206臼杵市</t>
  </si>
  <si>
    <t>システム開発</t>
  </si>
  <si>
    <t>012080003</t>
  </si>
  <si>
    <t>21216瑞穂市</t>
  </si>
  <si>
    <t>インターネット業務</t>
  </si>
  <si>
    <t>012080004</t>
  </si>
  <si>
    <t>011072
趣味・表彰用品類</t>
  </si>
  <si>
    <t>012080005</t>
  </si>
  <si>
    <t>12238いすみ市</t>
  </si>
  <si>
    <t>20212大町市</t>
  </si>
  <si>
    <t>40105北九州市戸畑区</t>
  </si>
  <si>
    <t>012080999</t>
  </si>
  <si>
    <r>
      <t>0</t>
    </r>
    <r>
      <rPr>
        <sz val="11"/>
        <color indexed="8"/>
        <rFont val="ＭＳ 明朝"/>
      </rPr>
      <t>1208</t>
    </r>
    <r>
      <rPr>
        <sz val="11"/>
        <color auto="1"/>
        <rFont val="ＭＳ 明朝"/>
      </rPr>
      <t>1</t>
    </r>
  </si>
  <si>
    <t>012081001</t>
  </si>
  <si>
    <t>36208三好市</t>
  </si>
  <si>
    <t>旅客業</t>
  </si>
  <si>
    <t>04202石巻市</t>
  </si>
  <si>
    <t>自然環境</t>
  </si>
  <si>
    <t>01225滝川市</t>
  </si>
  <si>
    <t>012081002</t>
  </si>
  <si>
    <t>23・24</t>
  </si>
  <si>
    <t>14113横浜市緑区</t>
  </si>
  <si>
    <t>012081999</t>
  </si>
  <si>
    <t>11109さいたま市緑区</t>
  </si>
  <si>
    <t>012082001</t>
  </si>
  <si>
    <t>調査・測定・検査</t>
  </si>
  <si>
    <t>15224佐渡市</t>
  </si>
  <si>
    <r>
      <t>0</t>
    </r>
    <r>
      <rPr>
        <sz val="11"/>
        <color indexed="8"/>
        <rFont val="ＭＳ 明朝"/>
      </rPr>
      <t>1208</t>
    </r>
    <r>
      <rPr>
        <sz val="11"/>
        <color auto="1"/>
        <rFont val="ＭＳ 明朝"/>
      </rPr>
      <t>3</t>
    </r>
  </si>
  <si>
    <t>44205佐伯市</t>
  </si>
  <si>
    <t>平成31</t>
  </si>
  <si>
    <t>本店FAX番号について、市内局番を半角数字で入力して下さい。</t>
  </si>
  <si>
    <t>01513中頓別町</t>
  </si>
  <si>
    <t>011070
燃料及び油脂製品類</t>
  </si>
  <si>
    <t>27222羽曳野市</t>
  </si>
  <si>
    <t>21506白川町</t>
  </si>
  <si>
    <t>012083001</t>
  </si>
  <si>
    <t>08521八千代町</t>
  </si>
  <si>
    <t>廃棄物収集運搬</t>
  </si>
  <si>
    <t>衛生その他環境保護</t>
  </si>
  <si>
    <t>20446麻績村</t>
  </si>
  <si>
    <t>012083003</t>
  </si>
  <si>
    <t>本申請に関する担当者FAX番号について、市内局番を半角数字で入力して下さい。
本店（社）申請の場合は入力不要です。</t>
    <rPh sb="13" eb="15">
      <t>バンゴウ</t>
    </rPh>
    <rPh sb="47" eb="49">
      <t>バアイ</t>
    </rPh>
    <rPh sb="50" eb="52">
      <t>ニュウリョク</t>
    </rPh>
    <rPh sb="52" eb="54">
      <t>フヨウ</t>
    </rPh>
    <phoneticPr fontId="21"/>
  </si>
  <si>
    <t>01562西興部村</t>
  </si>
  <si>
    <t>19442小菅村</t>
  </si>
  <si>
    <t>012083004</t>
  </si>
  <si>
    <t>19202富士吉田市</t>
  </si>
  <si>
    <t>40213行橋市</t>
  </si>
  <si>
    <t>「▼」をクリックして表示される候補の中から事業所所在地（都道府県）を選択して下さい。
本店（社）申請の場合は入力不要です。</t>
    <rPh sb="21" eb="23">
      <t>ジギョウ</t>
    </rPh>
    <rPh sb="23" eb="24">
      <t>ショ</t>
    </rPh>
    <rPh sb="51" eb="53">
      <t>バアイ</t>
    </rPh>
    <rPh sb="54" eb="56">
      <t>ニュウリョク</t>
    </rPh>
    <rPh sb="56" eb="58">
      <t>フヨウ</t>
    </rPh>
    <phoneticPr fontId="21"/>
  </si>
  <si>
    <t>36206阿波市</t>
  </si>
  <si>
    <t>クリーニング</t>
  </si>
  <si>
    <t>31201鳥取市</t>
  </si>
  <si>
    <t>21404池田町</t>
  </si>
  <si>
    <t>14103横浜市西区</t>
  </si>
  <si>
    <t>07461西郷村</t>
  </si>
  <si>
    <t>012084001</t>
  </si>
  <si>
    <t>調理・給食</t>
  </si>
  <si>
    <t>012084002</t>
  </si>
  <si>
    <t>33202倉敷市</t>
  </si>
  <si>
    <t>45361高原町</t>
  </si>
  <si>
    <t>医療事務代行</t>
  </si>
  <si>
    <t>43柳川</t>
  </si>
  <si>
    <t>旅行代理業</t>
  </si>
  <si>
    <t>28106神戸市長田区</t>
  </si>
  <si>
    <t>45209えびの市</t>
  </si>
  <si>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1"/>
  </si>
  <si>
    <t>012084999</t>
  </si>
  <si>
    <t>様式３</t>
    <rPh sb="0" eb="2">
      <t>ヨウシキ</t>
    </rPh>
    <phoneticPr fontId="21"/>
  </si>
  <si>
    <t>③直前1年度分決算</t>
    <rPh sb="1" eb="3">
      <t>チョクゼン</t>
    </rPh>
    <rPh sb="4" eb="7">
      <t>ネンドブン</t>
    </rPh>
    <rPh sb="7" eb="9">
      <t>ケッサン</t>
    </rPh>
    <phoneticPr fontId="21"/>
  </si>
  <si>
    <t>37406まんのう町</t>
  </si>
  <si>
    <t>④直前2ヵ年間の</t>
    <rPh sb="1" eb="3">
      <t>チョクゼン</t>
    </rPh>
    <rPh sb="5" eb="6">
      <t>ネン</t>
    </rPh>
    <rPh sb="6" eb="7">
      <t>カン</t>
    </rPh>
    <phoneticPr fontId="21"/>
  </si>
  <si>
    <t>～</t>
  </si>
  <si>
    <t>月</t>
    <rPh sb="0" eb="1">
      <t>ガツ</t>
    </rPh>
    <phoneticPr fontId="21"/>
  </si>
  <si>
    <t>39210四万十市</t>
  </si>
  <si>
    <t>迄</t>
    <rPh sb="0" eb="1">
      <t>マデ</t>
    </rPh>
    <phoneticPr fontId="21"/>
  </si>
  <si>
    <t>（千円）</t>
    <rPh sb="1" eb="3">
      <t>センエン</t>
    </rPh>
    <phoneticPr fontId="21"/>
  </si>
  <si>
    <t>011061
印刷類</t>
  </si>
  <si>
    <t>02426佐井村</t>
  </si>
  <si>
    <t>等</t>
    <rPh sb="0" eb="1">
      <t>トウ</t>
    </rPh>
    <phoneticPr fontId="21"/>
  </si>
  <si>
    <t>08231桜川市</t>
  </si>
  <si>
    <t>23107名古屋市昭和区</t>
  </si>
  <si>
    <t>011063
家具類</t>
  </si>
  <si>
    <t>13361大島町</t>
  </si>
  <si>
    <t>40109北九州市八幡西区</t>
  </si>
  <si>
    <t>「▼」をクリックして表示される候補の中から選択して下さい。
本店（社）で申請を行う場合：本店（社）申請
事業所に委任して申請を行う場合：事業所申請</t>
    <rPh sb="30" eb="32">
      <t>ホンテン</t>
    </rPh>
    <rPh sb="33" eb="34">
      <t>シャ</t>
    </rPh>
    <rPh sb="36" eb="38">
      <t>シンセイ</t>
    </rPh>
    <rPh sb="39" eb="40">
      <t>オコナ</t>
    </rPh>
    <rPh sb="41" eb="43">
      <t>バアイ</t>
    </rPh>
    <rPh sb="44" eb="46">
      <t>ホンテン</t>
    </rPh>
    <rPh sb="47" eb="48">
      <t>シャ</t>
    </rPh>
    <rPh sb="49" eb="51">
      <t>シンセイ</t>
    </rPh>
    <rPh sb="52" eb="55">
      <t>ジギョウショ</t>
    </rPh>
    <rPh sb="56" eb="58">
      <t>イニン</t>
    </rPh>
    <rPh sb="60" eb="62">
      <t>シンセイ</t>
    </rPh>
    <rPh sb="63" eb="64">
      <t>オコナ</t>
    </rPh>
    <rPh sb="65" eb="67">
      <t>バアイ</t>
    </rPh>
    <rPh sb="68" eb="71">
      <t>ジギョウショ</t>
    </rPh>
    <rPh sb="71" eb="73">
      <t>シンセイ</t>
    </rPh>
    <phoneticPr fontId="21"/>
  </si>
  <si>
    <t>27204池田市</t>
  </si>
  <si>
    <t>16208砺波市</t>
  </si>
  <si>
    <t>実</t>
    <rPh sb="0" eb="1">
      <t>ジツ</t>
    </rPh>
    <phoneticPr fontId="21"/>
  </si>
  <si>
    <t>績</t>
    <rPh sb="0" eb="1">
      <t>イサオ</t>
    </rPh>
    <phoneticPr fontId="21"/>
  </si>
  <si>
    <t>神栖商店</t>
    <rPh sb="0" eb="2">
      <t>カミス</t>
    </rPh>
    <rPh sb="2" eb="4">
      <t>ショウテン</t>
    </rPh>
    <phoneticPr fontId="21"/>
  </si>
  <si>
    <t>高</t>
    <rPh sb="0" eb="1">
      <t>タカ</t>
    </rPh>
    <phoneticPr fontId="21"/>
  </si>
  <si>
    <t>※網掛け欄には入力しないこと。</t>
  </si>
  <si>
    <t>36202鳴門市</t>
  </si>
  <si>
    <t>011068
雑機器類</t>
  </si>
  <si>
    <t>011069
薬品類</t>
  </si>
  <si>
    <t>03485普代村</t>
  </si>
  <si>
    <t>07204いわき市</t>
  </si>
  <si>
    <t>33岡山県</t>
  </si>
  <si>
    <t>28108神戸市垂水区</t>
  </si>
  <si>
    <t>46225姶良市</t>
  </si>
  <si>
    <t>13113渋谷区</t>
  </si>
  <si>
    <t>30381美浜町</t>
  </si>
  <si>
    <t>011071
建設用資材類</t>
  </si>
  <si>
    <t>012075
広告・出版・催物</t>
  </si>
  <si>
    <t>34209三次市</t>
  </si>
  <si>
    <t>012077
建築物の管理（２）</t>
  </si>
  <si>
    <t>012078
施設・設備等の保守管理</t>
  </si>
  <si>
    <t>12222我孫子市</t>
  </si>
  <si>
    <t>14神奈川県</t>
  </si>
  <si>
    <t>012079
リース・レンタル</t>
  </si>
  <si>
    <t>02387中泊町</t>
  </si>
  <si>
    <t>012080
コンピュータ関連サービス</t>
  </si>
  <si>
    <t>16205氷見市</t>
  </si>
  <si>
    <t>12227浦安市</t>
  </si>
  <si>
    <t>33203津山市</t>
  </si>
  <si>
    <t>18442美浜町</t>
  </si>
  <si>
    <t>上記業種・業種細目に該当するものがない営業品目等については、</t>
  </si>
  <si>
    <t>012081
運送</t>
  </si>
  <si>
    <t>08447河内町</t>
  </si>
  <si>
    <t>本店FAX番号について、市外局番を半角数字で入力して下さい。</t>
    <rPh sb="12" eb="14">
      <t>シガイ</t>
    </rPh>
    <rPh sb="14" eb="16">
      <t>キョクバン</t>
    </rPh>
    <rPh sb="17" eb="19">
      <t>ハンカク</t>
    </rPh>
    <rPh sb="19" eb="21">
      <t>スウジ</t>
    </rPh>
    <rPh sb="22" eb="24">
      <t>ニュウリョク</t>
    </rPh>
    <rPh sb="26" eb="27">
      <t>クダ</t>
    </rPh>
    <phoneticPr fontId="21"/>
  </si>
  <si>
    <t>012082
調査・測定・検査</t>
  </si>
  <si>
    <t>012083
廃棄物処理、衛生その他環境保護</t>
  </si>
  <si>
    <t>「▼」をクリックして表示される候補の中から事業所所在地（市区町村）を選択して下さい。
本店（社）申請の場合は入力不要です。</t>
    <rPh sb="21" eb="23">
      <t>ジギョウ</t>
    </rPh>
    <rPh sb="23" eb="24">
      <t>ショ</t>
    </rPh>
    <rPh sb="51" eb="53">
      <t>バアイ</t>
    </rPh>
    <rPh sb="54" eb="56">
      <t>ニュウリョク</t>
    </rPh>
    <rPh sb="56" eb="58">
      <t>フヨウ</t>
    </rPh>
    <phoneticPr fontId="21"/>
  </si>
  <si>
    <t>17210白山市</t>
  </si>
  <si>
    <t>その他（申請業種以外の売上高）</t>
    <rPh sb="2" eb="3">
      <t>タ</t>
    </rPh>
    <rPh sb="4" eb="6">
      <t>シンセイ</t>
    </rPh>
    <rPh sb="6" eb="8">
      <t>ギョウシュ</t>
    </rPh>
    <rPh sb="8" eb="10">
      <t>イガイ</t>
    </rPh>
    <rPh sb="11" eb="13">
      <t>ウリアゲ</t>
    </rPh>
    <rPh sb="13" eb="14">
      <t>ダカ</t>
    </rPh>
    <phoneticPr fontId="21"/>
  </si>
  <si>
    <t>12217柏市</t>
  </si>
  <si>
    <t xml:space="preserve">
</t>
  </si>
  <si>
    <t>01333知内町</t>
  </si>
  <si>
    <t>神栖</t>
    <rPh sb="0" eb="2">
      <t>カミス</t>
    </rPh>
    <phoneticPr fontId="21"/>
  </si>
  <si>
    <t>市町村コード　20140801時点</t>
    <rPh sb="0" eb="3">
      <t>シチョウソン</t>
    </rPh>
    <rPh sb="15" eb="17">
      <t>ジテン</t>
    </rPh>
    <phoneticPr fontId="21"/>
  </si>
  <si>
    <t>太郎</t>
    <rPh sb="0" eb="2">
      <t>タロウ</t>
    </rPh>
    <phoneticPr fontId="21"/>
  </si>
  <si>
    <t>43507水上村</t>
  </si>
  <si>
    <t>05</t>
  </si>
  <si>
    <t>○</t>
  </si>
  <si>
    <t>02367田舎館村</t>
  </si>
  <si>
    <t>01694羅臼町</t>
  </si>
  <si>
    <t>作業環境測定</t>
    <rPh sb="0" eb="2">
      <t>サギョウ</t>
    </rPh>
    <rPh sb="2" eb="4">
      <t>カンキョウ</t>
    </rPh>
    <rPh sb="4" eb="6">
      <t>ソクテイ</t>
    </rPh>
    <phoneticPr fontId="21"/>
  </si>
  <si>
    <t>22429川根本町</t>
  </si>
  <si>
    <t>〔対象年度〕</t>
    <rPh sb="1" eb="3">
      <t>タイショウ</t>
    </rPh>
    <rPh sb="3" eb="5">
      <t>ネンド</t>
    </rPh>
    <phoneticPr fontId="21"/>
  </si>
  <si>
    <t>都道府県名・市区町村以外の本店所在地のカナを全角で入力して下さい。
数字・記号等、カナ以外の文字は使用しないで（所在地にある場合は削除して）下さい。</t>
    <rPh sb="22" eb="24">
      <t>ゼンカク</t>
    </rPh>
    <rPh sb="25" eb="27">
      <t>ニュウリョク</t>
    </rPh>
    <rPh sb="29" eb="30">
      <t>クダ</t>
    </rPh>
    <rPh sb="56" eb="59">
      <t>ショザイチ</t>
    </rPh>
    <phoneticPr fontId="21"/>
  </si>
  <si>
    <t>01346八雲町</t>
  </si>
  <si>
    <t>36387美波町</t>
  </si>
  <si>
    <t>入力可能なのは"○"のみです。</t>
  </si>
  <si>
    <t>20451朝日村</t>
  </si>
  <si>
    <t>事業所FAX番号について、加入者番号を半角数字で入力して下さい。
本店（社）申請の場合は入力不要です。</t>
    <rPh sb="41" eb="43">
      <t>バアイ</t>
    </rPh>
    <rPh sb="44" eb="46">
      <t>ニュウリョク</t>
    </rPh>
    <rPh sb="46" eb="48">
      <t>フヨウ</t>
    </rPh>
    <phoneticPr fontId="21"/>
  </si>
  <si>
    <t>01108札幌市厚別区</t>
  </si>
  <si>
    <t>3・4</t>
  </si>
  <si>
    <t>04401松島町</t>
  </si>
  <si>
    <t>〔文言（計算式参照用）〕</t>
    <rPh sb="1" eb="3">
      <t>モンゴン</t>
    </rPh>
    <rPh sb="4" eb="6">
      <t>ケイサン</t>
    </rPh>
    <rPh sb="6" eb="7">
      <t>シキ</t>
    </rPh>
    <rPh sb="7" eb="10">
      <t>サンショウヨウ</t>
    </rPh>
    <phoneticPr fontId="21"/>
  </si>
  <si>
    <t>10群馬県</t>
  </si>
  <si>
    <t>46303三島村</t>
  </si>
  <si>
    <t>04211岩沼市</t>
  </si>
  <si>
    <t>　入札及び見積 ／ 契約締結 ／ 契約の保証 ／ 契約の履行 ／ 契約代金の請求及び受領 ／ 副代理人の選任及び解任</t>
    <rPh sb="1" eb="3">
      <t>ニュウサツ</t>
    </rPh>
    <rPh sb="3" eb="4">
      <t>オヨ</t>
    </rPh>
    <rPh sb="5" eb="7">
      <t>ミツ</t>
    </rPh>
    <rPh sb="10" eb="12">
      <t>ケイヤク</t>
    </rPh>
    <rPh sb="12" eb="14">
      <t>テイケツ</t>
    </rPh>
    <rPh sb="17" eb="19">
      <t>ケイヤク</t>
    </rPh>
    <rPh sb="20" eb="22">
      <t>ホショウ</t>
    </rPh>
    <rPh sb="25" eb="27">
      <t>ケイヤク</t>
    </rPh>
    <rPh sb="28" eb="30">
      <t>リコウ</t>
    </rPh>
    <rPh sb="33" eb="35">
      <t>ケイヤク</t>
    </rPh>
    <rPh sb="35" eb="37">
      <t>ダイキン</t>
    </rPh>
    <rPh sb="38" eb="40">
      <t>セイキュウ</t>
    </rPh>
    <rPh sb="40" eb="41">
      <t>オヨ</t>
    </rPh>
    <rPh sb="42" eb="44">
      <t>ジュリョウ</t>
    </rPh>
    <rPh sb="47" eb="48">
      <t>フク</t>
    </rPh>
    <rPh sb="48" eb="51">
      <t>ダイリニン</t>
    </rPh>
    <rPh sb="52" eb="54">
      <t>センニン</t>
    </rPh>
    <rPh sb="54" eb="55">
      <t>オヨ</t>
    </rPh>
    <rPh sb="56" eb="58">
      <t>カイニン</t>
    </rPh>
    <phoneticPr fontId="21"/>
  </si>
  <si>
    <t>25・26</t>
  </si>
  <si>
    <t>17201金沢市</t>
  </si>
  <si>
    <t>02</t>
  </si>
  <si>
    <t>07201福島市</t>
  </si>
  <si>
    <t>35213美祢市</t>
  </si>
  <si>
    <t>03</t>
  </si>
  <si>
    <t>41202唐津市</t>
  </si>
  <si>
    <t>10444川場村</t>
  </si>
  <si>
    <t>45401高鍋町</t>
  </si>
  <si>
    <t>29・30</t>
  </si>
  <si>
    <t>31・32</t>
  </si>
  <si>
    <t>12206木更津市</t>
  </si>
  <si>
    <t>07466矢吹町</t>
  </si>
  <si>
    <t>◆様式１（業者）</t>
    <rPh sb="1" eb="3">
      <t>ヨウシキ</t>
    </rPh>
    <rPh sb="5" eb="7">
      <t>ギョウシャ</t>
    </rPh>
    <phoneticPr fontId="21"/>
  </si>
  <si>
    <t>39341本山町</t>
  </si>
  <si>
    <t>07203郡山市</t>
  </si>
  <si>
    <t>32島根県</t>
  </si>
  <si>
    <t>25210野洲市</t>
  </si>
  <si>
    <t>日本語入力</t>
    <rPh sb="0" eb="3">
      <t>ニホンゴ</t>
    </rPh>
    <rPh sb="3" eb="5">
      <t>ニュウリョク</t>
    </rPh>
    <phoneticPr fontId="21"/>
  </si>
  <si>
    <t>16211射水市</t>
  </si>
  <si>
    <t>11209飯能市</t>
  </si>
  <si>
    <t>32386飯南町</t>
  </si>
  <si>
    <t>01204旭川市</t>
  </si>
  <si>
    <t>代表者役職を全角文字で入力して下さい。</t>
    <rPh sb="0" eb="3">
      <t>ダイヒョウシャ</t>
    </rPh>
    <rPh sb="3" eb="5">
      <t>ヤクショク</t>
    </rPh>
    <rPh sb="6" eb="8">
      <t>ゼンカク</t>
    </rPh>
    <rPh sb="8" eb="10">
      <t>モジ</t>
    </rPh>
    <rPh sb="11" eb="13">
      <t>ニュウリョク</t>
    </rPh>
    <rPh sb="15" eb="16">
      <t>クダ</t>
    </rPh>
    <phoneticPr fontId="21"/>
  </si>
  <si>
    <t>04105仙台市泉区</t>
  </si>
  <si>
    <t>19山梨県</t>
  </si>
  <si>
    <t>商号又は名称を全角文字で入力して下さい。
数字・記号等も全角文字で入力して下さい。</t>
    <rPh sb="0" eb="2">
      <t>ショウゴウ</t>
    </rPh>
    <rPh sb="2" eb="3">
      <t>マタ</t>
    </rPh>
    <rPh sb="4" eb="6">
      <t>メイショウ</t>
    </rPh>
    <rPh sb="7" eb="9">
      <t>ゼンカク</t>
    </rPh>
    <rPh sb="9" eb="11">
      <t>モジ</t>
    </rPh>
    <rPh sb="12" eb="14">
      <t>ニュウリョク</t>
    </rPh>
    <rPh sb="16" eb="17">
      <t>クダ</t>
    </rPh>
    <rPh sb="21" eb="23">
      <t>スウジ</t>
    </rPh>
    <rPh sb="24" eb="27">
      <t>キゴウトウ</t>
    </rPh>
    <rPh sb="28" eb="30">
      <t>ゼンカク</t>
    </rPh>
    <rPh sb="30" eb="32">
      <t>モジ</t>
    </rPh>
    <rPh sb="33" eb="35">
      <t>ニュウリョク</t>
    </rPh>
    <rPh sb="37" eb="38">
      <t>クダ</t>
    </rPh>
    <phoneticPr fontId="21"/>
  </si>
  <si>
    <t>ミゾグチ</t>
  </si>
  <si>
    <t>事業所代表者役職を全角で入力して下さい。
本店（社）申請の場合は入力不要です。</t>
    <rPh sb="6" eb="8">
      <t>ヤクショク</t>
    </rPh>
    <rPh sb="29" eb="31">
      <t>バアイ</t>
    </rPh>
    <rPh sb="32" eb="34">
      <t>ニュウリョク</t>
    </rPh>
    <rPh sb="34" eb="36">
      <t>フヨウ</t>
    </rPh>
    <phoneticPr fontId="21"/>
  </si>
  <si>
    <t>37324小豆島町</t>
  </si>
  <si>
    <t>商号または名称のカナを全角で入力して下さい。
数字・記号等、カナ以外の文字は使用しないで（商号又は名称にある場合は削除して）下さい。
（株）、株式会社等の記述は不要です。</t>
    <rPh sb="45" eb="47">
      <t>ショウゴウ</t>
    </rPh>
    <rPh sb="47" eb="48">
      <t>マタ</t>
    </rPh>
    <rPh sb="49" eb="51">
      <t>メイショウ</t>
    </rPh>
    <rPh sb="54" eb="56">
      <t>バアイ</t>
    </rPh>
    <rPh sb="57" eb="59">
      <t>サクジョ</t>
    </rPh>
    <phoneticPr fontId="21"/>
  </si>
  <si>
    <t>33104岡山市南区</t>
  </si>
  <si>
    <t>28223丹波市</t>
  </si>
  <si>
    <t>02青森県</t>
    <rPh sb="2" eb="5">
      <t>アオモリケン</t>
    </rPh>
    <phoneticPr fontId="21"/>
  </si>
  <si>
    <t>07301桑折町</t>
  </si>
  <si>
    <t>全角カタカナ</t>
    <rPh sb="0" eb="2">
      <t>ゼンカク</t>
    </rPh>
    <phoneticPr fontId="21"/>
  </si>
  <si>
    <t>代表者氏名のカナを全角で入力して下さい。
数字、「・」等の記号等、カナ以外の文字は使用しないで（代表者氏名にある場合は削除して）下さい。</t>
    <rPh sb="21" eb="23">
      <t>スウジ</t>
    </rPh>
    <rPh sb="31" eb="32">
      <t>トウ</t>
    </rPh>
    <rPh sb="35" eb="37">
      <t>イガイ</t>
    </rPh>
    <rPh sb="38" eb="40">
      <t>モジ</t>
    </rPh>
    <rPh sb="48" eb="51">
      <t>ダイヒョウシャ</t>
    </rPh>
    <rPh sb="51" eb="53">
      <t>シメイ</t>
    </rPh>
    <rPh sb="59" eb="61">
      <t>サクジョ</t>
    </rPh>
    <phoneticPr fontId="21"/>
  </si>
  <si>
    <t>郵便番号の前半部分を半角数字3桁で入力して下さい。</t>
  </si>
  <si>
    <t>35山口県</t>
  </si>
  <si>
    <t>数値3桁でご入力下さい。</t>
  </si>
  <si>
    <t>38442伊方町</t>
  </si>
  <si>
    <t>オフ（英語モード）</t>
    <rPh sb="3" eb="5">
      <t>エイゴ</t>
    </rPh>
    <phoneticPr fontId="21"/>
  </si>
  <si>
    <t>10209藤岡市</t>
  </si>
  <si>
    <t>09211矢板市</t>
  </si>
  <si>
    <t>「▼」をクリックして表示される候補の中から本店所在地（市区町村）を選択して下さい。</t>
    <rPh sb="21" eb="23">
      <t>ホンテン</t>
    </rPh>
    <rPh sb="23" eb="26">
      <t>ショザイチ</t>
    </rPh>
    <rPh sb="27" eb="29">
      <t>シク</t>
    </rPh>
    <rPh sb="29" eb="31">
      <t>チョウソン</t>
    </rPh>
    <phoneticPr fontId="21"/>
  </si>
  <si>
    <t>19368富士川町</t>
  </si>
  <si>
    <t>都道府県名・市区町村以外の本店所在地を全角文字で入力して下さい。
「－」「・」スペース等の記号、数字についても全角文字で入力して下さい。</t>
    <rPh sb="0" eb="4">
      <t>トドウフケン</t>
    </rPh>
    <rPh sb="4" eb="5">
      <t>メイ</t>
    </rPh>
    <rPh sb="6" eb="8">
      <t>シク</t>
    </rPh>
    <rPh sb="8" eb="10">
      <t>チョウソン</t>
    </rPh>
    <rPh sb="10" eb="12">
      <t>イガイ</t>
    </rPh>
    <rPh sb="13" eb="15">
      <t>ホンテン</t>
    </rPh>
    <rPh sb="15" eb="18">
      <t>ショザイチ</t>
    </rPh>
    <rPh sb="19" eb="21">
      <t>ゼンカク</t>
    </rPh>
    <rPh sb="21" eb="23">
      <t>モジ</t>
    </rPh>
    <rPh sb="24" eb="26">
      <t>ニュウリョク</t>
    </rPh>
    <rPh sb="28" eb="29">
      <t>クダ</t>
    </rPh>
    <rPh sb="43" eb="44">
      <t>トウ</t>
    </rPh>
    <rPh sb="45" eb="47">
      <t>キゴウ</t>
    </rPh>
    <rPh sb="48" eb="50">
      <t>スウジ</t>
    </rPh>
    <rPh sb="55" eb="57">
      <t>ゼンカク</t>
    </rPh>
    <rPh sb="57" eb="59">
      <t>モジ</t>
    </rPh>
    <rPh sb="60" eb="62">
      <t>ニュウリョク</t>
    </rPh>
    <rPh sb="64" eb="65">
      <t>クダ</t>
    </rPh>
    <phoneticPr fontId="21"/>
  </si>
  <si>
    <t>本店電話番号について、市外局番を半角数字で入力して下さい。</t>
    <rPh sb="0" eb="2">
      <t>ホンテン</t>
    </rPh>
    <rPh sb="2" eb="4">
      <t>デンワ</t>
    </rPh>
    <rPh sb="4" eb="6">
      <t>バンゴウ</t>
    </rPh>
    <rPh sb="11" eb="13">
      <t>シガイ</t>
    </rPh>
    <rPh sb="13" eb="15">
      <t>キョクバン</t>
    </rPh>
    <rPh sb="16" eb="18">
      <t>ハンカク</t>
    </rPh>
    <rPh sb="18" eb="20">
      <t>スウジ</t>
    </rPh>
    <rPh sb="21" eb="23">
      <t>ニュウリョク</t>
    </rPh>
    <rPh sb="25" eb="26">
      <t>クダ</t>
    </rPh>
    <phoneticPr fontId="21"/>
  </si>
  <si>
    <t>06206寒河江市</t>
  </si>
  <si>
    <t>46505屋久島町</t>
  </si>
  <si>
    <t>04宮城県</t>
    <rPh sb="2" eb="5">
      <t>ミヤギケン</t>
    </rPh>
    <phoneticPr fontId="21"/>
  </si>
  <si>
    <t>本店電話番号について、加入者番号を半角数字で入力して下さい。</t>
    <rPh sb="11" eb="14">
      <t>カニュウシャ</t>
    </rPh>
    <rPh sb="14" eb="16">
      <t>バンゴウ</t>
    </rPh>
    <rPh sb="17" eb="19">
      <t>ハンカク</t>
    </rPh>
    <rPh sb="19" eb="21">
      <t>スウジ</t>
    </rPh>
    <rPh sb="22" eb="24">
      <t>ニュウリョク</t>
    </rPh>
    <rPh sb="26" eb="27">
      <t>クダ</t>
    </rPh>
    <phoneticPr fontId="21"/>
  </si>
  <si>
    <t>42204諫早市</t>
  </si>
  <si>
    <t>23207豊川市</t>
  </si>
  <si>
    <t>14107横浜市磯子区</t>
  </si>
  <si>
    <t>44461九重町</t>
  </si>
  <si>
    <t>08564利根町</t>
  </si>
  <si>
    <t>01464和寒町</t>
  </si>
  <si>
    <t>半角数値4桁で入力して下さい。</t>
  </si>
  <si>
    <t>03209一関市</t>
  </si>
  <si>
    <t>45431美郷町</t>
  </si>
  <si>
    <t>本店FAX番号について、加入者番号を半角数字で入力して下さい。</t>
    <rPh sb="12" eb="15">
      <t>カニュウシャ</t>
    </rPh>
    <rPh sb="15" eb="17">
      <t>バンゴウ</t>
    </rPh>
    <rPh sb="18" eb="20">
      <t>ハンカク</t>
    </rPh>
    <rPh sb="20" eb="22">
      <t>スウジ</t>
    </rPh>
    <rPh sb="23" eb="25">
      <t>ニュウリョク</t>
    </rPh>
    <rPh sb="27" eb="28">
      <t>クダ</t>
    </rPh>
    <phoneticPr fontId="21"/>
  </si>
  <si>
    <t>07408猪苗代町</t>
  </si>
  <si>
    <t>都道府県名・市区町村以外の事業所所在地のカナを全角で入力して下さい。
数字・記号等、カナ以外の文字は使用しないで（事業所所在地にある場合は削除して）下さい。
本店（社）申請の場合は入力不要です。</t>
    <rPh sb="13" eb="15">
      <t>ジギョウ</t>
    </rPh>
    <rPh sb="15" eb="16">
      <t>ショ</t>
    </rPh>
    <rPh sb="57" eb="60">
      <t>ジギョウショ</t>
    </rPh>
    <rPh sb="60" eb="63">
      <t>ショザイチ</t>
    </rPh>
    <rPh sb="87" eb="89">
      <t>バアイ</t>
    </rPh>
    <rPh sb="90" eb="92">
      <t>ニュウリョク</t>
    </rPh>
    <rPh sb="92" eb="94">
      <t>フヨウ</t>
    </rPh>
    <phoneticPr fontId="21"/>
  </si>
  <si>
    <t>11324三芳町</t>
  </si>
  <si>
    <t>事業所代表者氏名を全角で入力して下さい。
本店（社）申請の場合は入力不要です。</t>
    <rPh sb="29" eb="31">
      <t>バアイ</t>
    </rPh>
    <rPh sb="32" eb="34">
      <t>ニュウリョク</t>
    </rPh>
    <rPh sb="34" eb="36">
      <t>フヨウ</t>
    </rPh>
    <phoneticPr fontId="21"/>
  </si>
  <si>
    <t>21212土岐市</t>
  </si>
  <si>
    <t>事業所電話番号について、市外局番を半角数字で入力して下さい。
本店（社）申請の場合は入力不要です。</t>
    <rPh sb="0" eb="3">
      <t>ジギョウショ</t>
    </rPh>
    <rPh sb="3" eb="5">
      <t>デンワ</t>
    </rPh>
    <rPh sb="5" eb="7">
      <t>バンゴウ</t>
    </rPh>
    <rPh sb="39" eb="41">
      <t>バアイ</t>
    </rPh>
    <rPh sb="42" eb="44">
      <t>ニュウリョク</t>
    </rPh>
    <rPh sb="44" eb="46">
      <t>フヨウ</t>
    </rPh>
    <phoneticPr fontId="21"/>
  </si>
  <si>
    <t>01631音更町</t>
  </si>
  <si>
    <t>22102静岡市駿河区</t>
  </si>
  <si>
    <t>39305北川村</t>
  </si>
  <si>
    <t>事業所電話番号について、市内局番を半角数字で入力して下さい。
本店（社）申請の場合は入力不要です。</t>
    <rPh sb="39" eb="41">
      <t>バアイ</t>
    </rPh>
    <rPh sb="42" eb="44">
      <t>ニュウリョク</t>
    </rPh>
    <rPh sb="44" eb="46">
      <t>フヨウ</t>
    </rPh>
    <phoneticPr fontId="21"/>
  </si>
  <si>
    <t>06201山形市</t>
  </si>
  <si>
    <t>47350南風原町</t>
  </si>
  <si>
    <t>事業所FAX番号について、市外局番を半角数字で入力して下さい。
本店（社）申請の場合は入力不要です。</t>
    <rPh sb="40" eb="42">
      <t>バアイ</t>
    </rPh>
    <rPh sb="43" eb="45">
      <t>ニュウリョク</t>
    </rPh>
    <rPh sb="45" eb="47">
      <t>フヨウ</t>
    </rPh>
    <phoneticPr fontId="21"/>
  </si>
  <si>
    <t>07209相馬市</t>
  </si>
  <si>
    <t>事務局記載欄（入力不要）</t>
    <rPh sb="0" eb="3">
      <t>ジムキョク</t>
    </rPh>
    <rPh sb="3" eb="5">
      <t>キサイ</t>
    </rPh>
    <rPh sb="5" eb="6">
      <t>ラン</t>
    </rPh>
    <rPh sb="7" eb="9">
      <t>ニュウリョク</t>
    </rPh>
    <rPh sb="9" eb="11">
      <t>フヨウ</t>
    </rPh>
    <phoneticPr fontId="21"/>
  </si>
  <si>
    <t>本申請に関する担当者の氏名を全角で入力して下さい。</t>
    <rPh sb="0" eb="1">
      <t>ホン</t>
    </rPh>
    <rPh sb="1" eb="3">
      <t>シンセイ</t>
    </rPh>
    <rPh sb="4" eb="5">
      <t>カン</t>
    </rPh>
    <rPh sb="7" eb="10">
      <t>タントウシャ</t>
    </rPh>
    <rPh sb="11" eb="13">
      <t>シメイ</t>
    </rPh>
    <rPh sb="14" eb="16">
      <t>ゼンカク</t>
    </rPh>
    <rPh sb="17" eb="19">
      <t>ニュウリョク</t>
    </rPh>
    <rPh sb="21" eb="22">
      <t>クダ</t>
    </rPh>
    <phoneticPr fontId="21"/>
  </si>
  <si>
    <t>本申請に関する担当者氏名のカナを全角で入力して下さい。
数字、「・」等の記号等、カナ以外の文字は使用しないで（削除して）下さい。</t>
  </si>
  <si>
    <t>41206武雄市</t>
  </si>
  <si>
    <t>本申請に関する担当者電話番号について、市外局番を半角数字で入力して下さい。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</si>
  <si>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27106大阪市西区</t>
  </si>
  <si>
    <t>本申請に関する担当者電話番号について、市内局番を半角数字で入力して下さい。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</si>
  <si>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本申請に関する担当者電話番号について、加入者番号を半角数字で入力して下さい。
本店（社）申請の場合は入力不要です。</t>
    <rPh sb="10" eb="12">
      <t>デンワ</t>
    </rPh>
    <rPh sb="12" eb="13">
      <t>バン</t>
    </rPh>
    <rPh sb="13" eb="14">
      <t>ゴウ</t>
    </rPh>
    <rPh sb="47" eb="49">
      <t>バアイ</t>
    </rPh>
    <rPh sb="50" eb="52">
      <t>ニュウリョク</t>
    </rPh>
    <rPh sb="52" eb="54">
      <t>フヨウ</t>
    </rPh>
    <phoneticPr fontId="21"/>
  </si>
  <si>
    <t>本申請に関する担当者FAX番号について、加入者番号を半角数字で入力して下さい。
本店（社）申請の場合は入力不要です。</t>
    <rPh sb="13" eb="14">
      <t>バン</t>
    </rPh>
    <rPh sb="14" eb="15">
      <t>ゴウ</t>
    </rPh>
    <rPh sb="48" eb="50">
      <t>バアイ</t>
    </rPh>
    <rPh sb="51" eb="53">
      <t>ニュウリョク</t>
    </rPh>
    <rPh sb="53" eb="55">
      <t>フヨウ</t>
    </rPh>
    <phoneticPr fontId="21"/>
  </si>
  <si>
    <t>本申請に関する担当者のメールアドレスの前半部分（@の前）を半角英数字・記号で入力して下さい。</t>
    <rPh sb="0" eb="1">
      <t>ホン</t>
    </rPh>
    <rPh sb="1" eb="3">
      <t>シンセイ</t>
    </rPh>
    <rPh sb="4" eb="5">
      <t>カン</t>
    </rPh>
    <rPh sb="7" eb="10">
      <t>タントウシャ</t>
    </rPh>
    <rPh sb="19" eb="21">
      <t>ゼンハン</t>
    </rPh>
    <rPh sb="21" eb="23">
      <t>ブブン</t>
    </rPh>
    <rPh sb="26" eb="27">
      <t>マエ</t>
    </rPh>
    <rPh sb="29" eb="31">
      <t>ハンカク</t>
    </rPh>
    <rPh sb="31" eb="34">
      <t>エイスウジ</t>
    </rPh>
    <rPh sb="35" eb="37">
      <t>キゴウ</t>
    </rPh>
    <rPh sb="38" eb="40">
      <t>ニュウリョク</t>
    </rPh>
    <rPh sb="42" eb="43">
      <t>クダ</t>
    </rPh>
    <phoneticPr fontId="21"/>
  </si>
  <si>
    <t>14104横浜市中区</t>
  </si>
  <si>
    <t>32204益田市</t>
  </si>
  <si>
    <t>本申請に関する担当者のメールアドレスの後半部分（@の後ろ）を半角英数字・記号で入力して下さい。</t>
    <rPh sb="0" eb="1">
      <t>ホン</t>
    </rPh>
    <rPh sb="1" eb="3">
      <t>シンセイ</t>
    </rPh>
    <rPh sb="4" eb="5">
      <t>カン</t>
    </rPh>
    <rPh sb="7" eb="10">
      <t>タントウシャ</t>
    </rPh>
    <rPh sb="19" eb="21">
      <t>コウハン</t>
    </rPh>
    <rPh sb="21" eb="23">
      <t>ブブン</t>
    </rPh>
    <rPh sb="26" eb="27">
      <t>ウシ</t>
    </rPh>
    <rPh sb="30" eb="32">
      <t>ハンカク</t>
    </rPh>
    <rPh sb="32" eb="35">
      <t>エイスウジ</t>
    </rPh>
    <rPh sb="36" eb="38">
      <t>キゴウ</t>
    </rPh>
    <rPh sb="39" eb="41">
      <t>ニュウリョク</t>
    </rPh>
    <rPh sb="43" eb="44">
      <t>クダ</t>
    </rPh>
    <phoneticPr fontId="21"/>
  </si>
  <si>
    <t>12427長南町</t>
  </si>
  <si>
    <t>44202別府市</t>
  </si>
  <si>
    <t>登録希望</t>
    <rPh sb="0" eb="2">
      <t>トウロク</t>
    </rPh>
    <rPh sb="2" eb="4">
      <t>キボウ</t>
    </rPh>
    <phoneticPr fontId="21"/>
  </si>
  <si>
    <t>業務の詳細（その他）</t>
    <rPh sb="0" eb="2">
      <t>ギョウム</t>
    </rPh>
    <rPh sb="3" eb="5">
      <t>ショウサイ</t>
    </rPh>
    <rPh sb="8" eb="9">
      <t>ホカ</t>
    </rPh>
    <phoneticPr fontId="21"/>
  </si>
  <si>
    <t>22304南伊豆町</t>
  </si>
  <si>
    <t>詳細内容を全角/半角にかかわらず20文字以内で入力して下さい。</t>
  </si>
  <si>
    <t>34304海田町</t>
  </si>
  <si>
    <t>28206芦屋市</t>
  </si>
  <si>
    <t>43208山鹿市</t>
  </si>
  <si>
    <t>オン</t>
  </si>
  <si>
    <t>①希望業種区分</t>
  </si>
  <si>
    <t>13110目黒区</t>
  </si>
  <si>
    <t>15307聖籠町</t>
  </si>
  <si>
    <t>選択肢の中から該当する業種細目を選択して下さい。</t>
  </si>
  <si>
    <t>月</t>
    <rPh sb="0" eb="1">
      <t>ゲツ</t>
    </rPh>
    <phoneticPr fontId="21"/>
  </si>
  <si>
    <t>07423柳津町</t>
  </si>
  <si>
    <t>19208南アルプス市</t>
  </si>
  <si>
    <t>臨床検査</t>
    <rPh sb="0" eb="2">
      <t>リンショウ</t>
    </rPh>
    <rPh sb="2" eb="4">
      <t>ケンサ</t>
    </rPh>
    <phoneticPr fontId="21"/>
  </si>
  <si>
    <t>31390伯耆町</t>
  </si>
  <si>
    <t>26京都府</t>
  </si>
  <si>
    <t>07444三島町</t>
  </si>
  <si>
    <t>該当する月を選択して下さい。</t>
    <rPh sb="4" eb="5">
      <t>ツキ</t>
    </rPh>
    <phoneticPr fontId="21"/>
  </si>
  <si>
    <t>選択肢の中から該当する月を選択して下さい。</t>
    <rPh sb="11" eb="12">
      <t>ツキ</t>
    </rPh>
    <phoneticPr fontId="21"/>
  </si>
  <si>
    <t>03213二戸市</t>
  </si>
  <si>
    <t>金額入力欄</t>
    <rPh sb="0" eb="2">
      <t>キンガク</t>
    </rPh>
    <rPh sb="2" eb="4">
      <t>ニュウリョク</t>
    </rPh>
    <rPh sb="4" eb="5">
      <t>ラン</t>
    </rPh>
    <phoneticPr fontId="21"/>
  </si>
  <si>
    <t>13382御蔵島村</t>
  </si>
  <si>
    <t>11238蓮田市</t>
  </si>
  <si>
    <t>県名</t>
    <rPh sb="0" eb="2">
      <t>ケンメイ</t>
    </rPh>
    <phoneticPr fontId="21"/>
  </si>
  <si>
    <t>24211鳥羽市</t>
  </si>
  <si>
    <t>09301上三川町</t>
  </si>
  <si>
    <t>01北海道</t>
    <rPh sb="2" eb="5">
      <t>ホッカイドウ</t>
    </rPh>
    <phoneticPr fontId="21"/>
  </si>
  <si>
    <t>03岩手県</t>
    <rPh sb="2" eb="5">
      <t>イワテケン</t>
    </rPh>
    <phoneticPr fontId="21"/>
  </si>
  <si>
    <t>19209北杜市</t>
  </si>
  <si>
    <t>05秋田県</t>
    <rPh sb="2" eb="5">
      <t>アキタケン</t>
    </rPh>
    <phoneticPr fontId="21"/>
  </si>
  <si>
    <t>06山形県</t>
    <rPh sb="2" eb="5">
      <t>ヤマガタケン</t>
    </rPh>
    <phoneticPr fontId="21"/>
  </si>
  <si>
    <t>08茨城県</t>
    <rPh sb="2" eb="5">
      <t>イバラキケン</t>
    </rPh>
    <phoneticPr fontId="21"/>
  </si>
  <si>
    <t>09栃木県</t>
  </si>
  <si>
    <t>01487天塩町</t>
  </si>
  <si>
    <t>13東京都</t>
  </si>
  <si>
    <t>18481高浜町</t>
  </si>
  <si>
    <t>31302岩美町</t>
  </si>
  <si>
    <t>16富山県</t>
  </si>
  <si>
    <t>17石川県</t>
  </si>
  <si>
    <t>01210岩見沢市</t>
  </si>
  <si>
    <t>31364三朝町</t>
  </si>
  <si>
    <t>31204境港市</t>
  </si>
  <si>
    <t>20長野県</t>
  </si>
  <si>
    <t>23愛知県</t>
  </si>
  <si>
    <t>24三重県</t>
  </si>
  <si>
    <t>46490錦江町</t>
  </si>
  <si>
    <t>27大阪府</t>
  </si>
  <si>
    <t>29奈良県</t>
  </si>
  <si>
    <t>41205伊万里市</t>
  </si>
  <si>
    <t>13211小平市</t>
  </si>
  <si>
    <t>31鳥取県</t>
  </si>
  <si>
    <t>34広島県</t>
  </si>
  <si>
    <t>35201下関市</t>
  </si>
  <si>
    <t>33586新庄村</t>
  </si>
  <si>
    <t>37香川県</t>
  </si>
  <si>
    <t>01512浜頓別町</t>
  </si>
  <si>
    <t>38愛媛県</t>
  </si>
  <si>
    <t>01223根室市</t>
  </si>
  <si>
    <t>39高知県</t>
    <rPh sb="2" eb="5">
      <t>コウチケン</t>
    </rPh>
    <phoneticPr fontId="21"/>
  </si>
  <si>
    <t>40福岡県</t>
  </si>
  <si>
    <t>41佐賀県</t>
  </si>
  <si>
    <t>47201那覇市</t>
  </si>
  <si>
    <t>06381高畠町</t>
  </si>
  <si>
    <t>42長崎県</t>
  </si>
  <si>
    <t>08203土浦市</t>
  </si>
  <si>
    <t>43熊本県</t>
  </si>
  <si>
    <t>44大分県</t>
  </si>
  <si>
    <t>35215周南市</t>
  </si>
  <si>
    <t>33214真庭市</t>
  </si>
  <si>
    <t>31384日吉津村</t>
  </si>
  <si>
    <t>46鹿児島県</t>
  </si>
  <si>
    <t>40223古賀市</t>
  </si>
  <si>
    <t>47沖縄県</t>
  </si>
  <si>
    <t>市町村名</t>
    <rPh sb="0" eb="3">
      <t>シチョウソン</t>
    </rPh>
    <rPh sb="3" eb="4">
      <t>メイ</t>
    </rPh>
    <phoneticPr fontId="21"/>
  </si>
  <si>
    <t>47213うるま市</t>
  </si>
  <si>
    <t>36301勝浦町</t>
  </si>
  <si>
    <t>12204船橋市</t>
  </si>
  <si>
    <t>01101札幌市中央区</t>
  </si>
  <si>
    <t>05204大館市</t>
  </si>
  <si>
    <t>03201盛岡市</t>
  </si>
  <si>
    <t>23209碧南市</t>
  </si>
  <si>
    <t>04101仙台市青葉区</t>
  </si>
  <si>
    <t>09201宇都宮市</t>
  </si>
  <si>
    <t>19207韮崎市</t>
  </si>
  <si>
    <t>47325嘉手納町</t>
  </si>
  <si>
    <t>12101千葉市中央区</t>
  </si>
  <si>
    <t>28107神戸市須磨区</t>
  </si>
  <si>
    <t>13101千代田区</t>
  </si>
  <si>
    <t>14101横浜市鶴見区</t>
  </si>
  <si>
    <t>26202舞鶴市</t>
  </si>
  <si>
    <t>32441川本町</t>
  </si>
  <si>
    <t>09214さくら市</t>
  </si>
  <si>
    <t>20307北相木村</t>
  </si>
  <si>
    <t>15101新潟市北区</t>
  </si>
  <si>
    <t>08214高萩市</t>
  </si>
  <si>
    <t>16201富山市</t>
  </si>
  <si>
    <t>22461森町</t>
  </si>
  <si>
    <t>19201甲府市</t>
  </si>
  <si>
    <t>34光</t>
  </si>
  <si>
    <t>21201岐阜市</t>
  </si>
  <si>
    <t>27229四條畷市</t>
  </si>
  <si>
    <t>15218五泉市</t>
  </si>
  <si>
    <t>40132福岡市博多区</t>
  </si>
  <si>
    <t>22101静岡市葵区</t>
  </si>
  <si>
    <t>23101名古屋市千種区</t>
  </si>
  <si>
    <t>26101京都市北区</t>
  </si>
  <si>
    <t>11212東松山市</t>
  </si>
  <si>
    <t>30207新宮市</t>
  </si>
  <si>
    <t>21501坂祝町</t>
  </si>
  <si>
    <t>28101神戸市東灘区</t>
  </si>
  <si>
    <t>28111神戸市西区</t>
  </si>
  <si>
    <t>29201奈良市</t>
  </si>
  <si>
    <t>36201徳島市</t>
  </si>
  <si>
    <t>01462南富良野町</t>
  </si>
  <si>
    <t>33101岡山市北区</t>
  </si>
  <si>
    <t>34101広島市中区</t>
  </si>
  <si>
    <t>37201高松市</t>
  </si>
  <si>
    <t>12103千葉市稲毛区</t>
  </si>
  <si>
    <t>40101北九州市門司区</t>
  </si>
  <si>
    <t>20202松本市</t>
  </si>
  <si>
    <t>43101熊本市中央区</t>
  </si>
  <si>
    <t>44201大分市</t>
  </si>
  <si>
    <t>10384甘楽町</t>
  </si>
  <si>
    <t>46201鹿児島市</t>
  </si>
  <si>
    <t>42212西海市</t>
  </si>
  <si>
    <t>23230日進市</t>
  </si>
  <si>
    <t>01102札幌市北区</t>
  </si>
  <si>
    <t>02304蓬田村</t>
  </si>
  <si>
    <t>34107広島市安芸区</t>
  </si>
  <si>
    <t>46220南さつま市</t>
  </si>
  <si>
    <t>02202弘前市</t>
  </si>
  <si>
    <t>04102仙台市宮城野区</t>
  </si>
  <si>
    <t>06402白鷹町</t>
  </si>
  <si>
    <t>05202能代市</t>
  </si>
  <si>
    <t>10202高崎市</t>
  </si>
  <si>
    <t>07202会津若松市</t>
  </si>
  <si>
    <t>08202日立市</t>
  </si>
  <si>
    <t>01104札幌市白石区</t>
  </si>
  <si>
    <t>11102さいたま市北区</t>
  </si>
  <si>
    <t>17361津幡町</t>
  </si>
  <si>
    <t>13102中央区</t>
  </si>
  <si>
    <t>15210十日町市</t>
  </si>
  <si>
    <t>14102横浜市神奈川区</t>
  </si>
  <si>
    <t>11208所沢市</t>
  </si>
  <si>
    <t>15102新潟市東区</t>
  </si>
  <si>
    <t>09210大田原市</t>
  </si>
  <si>
    <t>18205大野市</t>
  </si>
  <si>
    <t>23土合中央</t>
  </si>
  <si>
    <t>16202高岡市</t>
  </si>
  <si>
    <t>17202七尾市</t>
  </si>
  <si>
    <t>41423大町町</t>
  </si>
  <si>
    <t>21206中津川市</t>
  </si>
  <si>
    <t>18202敦賀市</t>
  </si>
  <si>
    <t>30203橋本市</t>
  </si>
  <si>
    <t>06428庄内町</t>
  </si>
  <si>
    <t>21202大垣市</t>
  </si>
  <si>
    <t>23102名古屋市東区</t>
  </si>
  <si>
    <t>24202四日市市</t>
  </si>
  <si>
    <t>40103北九州市若松区</t>
  </si>
  <si>
    <t>25202彦根市</t>
  </si>
  <si>
    <t>26102京都市上京区</t>
  </si>
  <si>
    <t>41209嬉野市</t>
  </si>
  <si>
    <t>27103大阪市福島区</t>
  </si>
  <si>
    <t>28102神戸市灘区</t>
  </si>
  <si>
    <t>25206草津市</t>
  </si>
  <si>
    <t>30202海南市</t>
  </si>
  <si>
    <t>17203小松市</t>
  </si>
  <si>
    <t>21219郡上市</t>
  </si>
  <si>
    <t>31202米子市</t>
  </si>
  <si>
    <t>01633上士幌町</t>
  </si>
  <si>
    <t>32202浜田市</t>
  </si>
  <si>
    <t>07547浪江町</t>
  </si>
  <si>
    <t>29361川西町</t>
  </si>
  <si>
    <t>05212大仙市</t>
  </si>
  <si>
    <t>33102岡山市中区</t>
  </si>
  <si>
    <t>35202宇部市</t>
  </si>
  <si>
    <t>37202丸亀市</t>
  </si>
  <si>
    <t>38202今治市</t>
  </si>
  <si>
    <t>39202室戸市</t>
  </si>
  <si>
    <t>06364真室川町</t>
  </si>
  <si>
    <t>47205宜野湾市</t>
  </si>
  <si>
    <t>02203八戸市</t>
  </si>
  <si>
    <t>29210香芝市</t>
  </si>
  <si>
    <t>13218福生市</t>
  </si>
  <si>
    <t>03203大船渡市</t>
  </si>
  <si>
    <t>31389南部町</t>
  </si>
  <si>
    <t>11・12</t>
  </si>
  <si>
    <t>04103仙台市若林区</t>
  </si>
  <si>
    <t>21220下呂市</t>
  </si>
  <si>
    <t>05203横手市</t>
  </si>
  <si>
    <t>40226宮若市</t>
  </si>
  <si>
    <t>10203桐生市</t>
  </si>
  <si>
    <t>13103港区</t>
  </si>
  <si>
    <t>05366井川町</t>
  </si>
  <si>
    <t>15204三条市</t>
  </si>
  <si>
    <t>18204小浜市</t>
  </si>
  <si>
    <t>14383真鶴町</t>
  </si>
  <si>
    <t>20203上田市</t>
  </si>
  <si>
    <t>24203伊勢市</t>
  </si>
  <si>
    <t>25203長浜市</t>
  </si>
  <si>
    <t>26103京都市左京区</t>
  </si>
  <si>
    <t>12205館山市</t>
  </si>
  <si>
    <t>11237三郷市</t>
  </si>
  <si>
    <t>29205橿原市</t>
  </si>
  <si>
    <t>27104大阪市此花区</t>
  </si>
  <si>
    <t>03214八幡平市</t>
  </si>
  <si>
    <t>28105神戸市兵庫区</t>
  </si>
  <si>
    <t>04505美里町</t>
  </si>
  <si>
    <t>15205柏崎市</t>
  </si>
  <si>
    <t>29209生駒市</t>
  </si>
  <si>
    <t>29203大和郡山市</t>
  </si>
  <si>
    <t>32203出雲市</t>
  </si>
  <si>
    <t>46535与論町</t>
  </si>
  <si>
    <t>15202長岡市</t>
  </si>
  <si>
    <t>33103岡山市東区</t>
  </si>
  <si>
    <t>23113名古屋市守山区</t>
  </si>
  <si>
    <t>36205吉野川市</t>
  </si>
  <si>
    <t>35203山口市</t>
  </si>
  <si>
    <t>36203小松島市</t>
  </si>
  <si>
    <t>14110横浜市戸塚区</t>
  </si>
  <si>
    <t>12228四街道市</t>
  </si>
  <si>
    <t>37203坂出市</t>
  </si>
  <si>
    <t>39203安芸市</t>
  </si>
  <si>
    <t>04104仙台市太白区</t>
  </si>
  <si>
    <t>24303木曽岬町</t>
  </si>
  <si>
    <t>32527知夫村</t>
  </si>
  <si>
    <t>41203鳥栖市</t>
  </si>
  <si>
    <t>01406古平町</t>
  </si>
  <si>
    <t>43513球磨村</t>
  </si>
  <si>
    <t>42203島原市</t>
  </si>
  <si>
    <t>43103熊本市西区</t>
  </si>
  <si>
    <t>03441住田町</t>
  </si>
  <si>
    <t>27216河内長野市</t>
  </si>
  <si>
    <t>36204阿南市</t>
  </si>
  <si>
    <t>46204枕崎市</t>
  </si>
  <si>
    <t>26365和束町</t>
  </si>
  <si>
    <t>40202大牟田市</t>
  </si>
  <si>
    <t>47207石垣市</t>
  </si>
  <si>
    <t>29362三宅町</t>
  </si>
  <si>
    <t>03205花巻市</t>
  </si>
  <si>
    <t>42308時津町</t>
  </si>
  <si>
    <t>06204酒田市</t>
  </si>
  <si>
    <t>01564大空町</t>
  </si>
  <si>
    <t>23106名古屋市中区</t>
  </si>
  <si>
    <t>08204古河市</t>
  </si>
  <si>
    <t>45382国富町</t>
  </si>
  <si>
    <t>44211宇佐市</t>
  </si>
  <si>
    <t>11104さいたま市見沼区</t>
  </si>
  <si>
    <t>44322姫島村</t>
  </si>
  <si>
    <t>12104千葉市若葉区</t>
  </si>
  <si>
    <t>40106北九州市小倉北区</t>
  </si>
  <si>
    <t>13104新宿区</t>
  </si>
  <si>
    <t>22140浜松市天竜区</t>
  </si>
  <si>
    <t>15104新潟市江南区</t>
  </si>
  <si>
    <t>33666美咲町</t>
  </si>
  <si>
    <t>01343鹿部町</t>
  </si>
  <si>
    <t>17204輪島市</t>
  </si>
  <si>
    <t>21204多治見市</t>
  </si>
  <si>
    <t>23104名古屋市西区</t>
  </si>
  <si>
    <t>01517礼文町</t>
  </si>
  <si>
    <t>38206西条市</t>
  </si>
  <si>
    <t>40503大刀洗町</t>
  </si>
  <si>
    <t>24204松阪市</t>
  </si>
  <si>
    <t>01543美幌町</t>
  </si>
  <si>
    <t>03210陸前高田市</t>
  </si>
  <si>
    <t>27116大阪市生野区</t>
  </si>
  <si>
    <t>30366有田川町</t>
  </si>
  <si>
    <t>25204近江八幡市</t>
  </si>
  <si>
    <t>43105熊本市北区</t>
  </si>
  <si>
    <t>26104京都市中京区</t>
  </si>
  <si>
    <t>29204天理市</t>
  </si>
  <si>
    <t>20321軽井沢町</t>
  </si>
  <si>
    <t>01425上砂川町</t>
  </si>
  <si>
    <t>30204有田市</t>
  </si>
  <si>
    <t>29424上牧町</t>
  </si>
  <si>
    <t>34104広島市西区</t>
  </si>
  <si>
    <t>23201豊橋市</t>
  </si>
  <si>
    <t>08211常総市</t>
  </si>
  <si>
    <t>38204八幡浜市</t>
  </si>
  <si>
    <t>34368安芸太田町</t>
  </si>
  <si>
    <t>39204南国市</t>
  </si>
  <si>
    <t>41204多久市</t>
  </si>
  <si>
    <t>43104熊本市南区</t>
  </si>
  <si>
    <t>21208瑞浪市</t>
  </si>
  <si>
    <t>44204日田市</t>
  </si>
  <si>
    <t>13201八王子市</t>
  </si>
  <si>
    <t>45204日南市</t>
  </si>
  <si>
    <t>20416豊丘村</t>
  </si>
  <si>
    <t>46206阿久根市</t>
  </si>
  <si>
    <t>01213苫小牧市</t>
  </si>
  <si>
    <t>23213西尾市</t>
  </si>
  <si>
    <t>40108北九州市八幡東区</t>
  </si>
  <si>
    <t>26344宇治田原町</t>
  </si>
  <si>
    <t>30428串本町</t>
  </si>
  <si>
    <t>47208浦添市</t>
  </si>
  <si>
    <t>11207秩父市</t>
  </si>
  <si>
    <t>20217佐久市</t>
  </si>
  <si>
    <t>01229富良野市</t>
  </si>
  <si>
    <t>02205五所川原市</t>
  </si>
  <si>
    <t>08229稲敷市</t>
  </si>
  <si>
    <t>45208西都市</t>
  </si>
  <si>
    <t>07205白河市</t>
  </si>
  <si>
    <t>08205石岡市</t>
  </si>
  <si>
    <t>23562東栄町</t>
  </si>
  <si>
    <t>13105文京区</t>
  </si>
  <si>
    <t>14105横浜市南区</t>
  </si>
  <si>
    <t>40210八女市</t>
  </si>
  <si>
    <t>15105新潟市秋葉区</t>
  </si>
  <si>
    <t>13203武蔵野市</t>
  </si>
  <si>
    <t>18206勝山市</t>
  </si>
  <si>
    <t>40217筑紫野市</t>
  </si>
  <si>
    <t>29211葛城市</t>
  </si>
  <si>
    <t>21205関市</t>
  </si>
  <si>
    <t>23105名古屋市中村区</t>
  </si>
  <si>
    <t>27383千早赤阪村</t>
  </si>
  <si>
    <t>31371琴浦町</t>
  </si>
  <si>
    <t>01207帯広市</t>
  </si>
  <si>
    <t>26105京都市東山区</t>
  </si>
  <si>
    <t>29343三郷町</t>
  </si>
  <si>
    <t>27107大阪市港区</t>
  </si>
  <si>
    <t>12239大網白里市</t>
  </si>
  <si>
    <t>01432新十津川町</t>
  </si>
  <si>
    <t>20206諏訪市</t>
  </si>
  <si>
    <t>30205御坊市</t>
  </si>
  <si>
    <t>32205大田市</t>
  </si>
  <si>
    <t>33213赤磐市</t>
  </si>
  <si>
    <t>47209名護市</t>
  </si>
  <si>
    <t>34105広島市安佐南区</t>
  </si>
  <si>
    <t>29日川</t>
  </si>
  <si>
    <t>14知手中央</t>
  </si>
  <si>
    <t>37205観音寺市</t>
  </si>
  <si>
    <t>34205尾道市</t>
  </si>
  <si>
    <t>22221湖西市</t>
  </si>
  <si>
    <t>38205新居浜市</t>
  </si>
  <si>
    <t>11231桶川市</t>
  </si>
  <si>
    <t>40107北九州市小倉南区</t>
  </si>
  <si>
    <t>28226淡路市</t>
  </si>
  <si>
    <t>42205大村市</t>
  </si>
  <si>
    <t>28227宍粟市</t>
  </si>
  <si>
    <t>01市内</t>
  </si>
  <si>
    <t>38210伊予市</t>
  </si>
  <si>
    <t>45205小林市</t>
  </si>
  <si>
    <t>04324川崎町</t>
  </si>
  <si>
    <t>02206十和田市</t>
  </si>
  <si>
    <t>05207湯沢市</t>
  </si>
  <si>
    <t>07207須賀川市</t>
  </si>
  <si>
    <t>17212野々市市</t>
  </si>
  <si>
    <t>09206日光市</t>
  </si>
  <si>
    <t>33643西粟倉村</t>
  </si>
  <si>
    <t>10206沼田市</t>
  </si>
  <si>
    <t>28220加西市</t>
  </si>
  <si>
    <t>10522明和町</t>
  </si>
  <si>
    <t>11232久喜市</t>
  </si>
  <si>
    <t>46216日置市</t>
  </si>
  <si>
    <t>28110神戸市中央区</t>
  </si>
  <si>
    <t>11106さいたま市桜区</t>
  </si>
  <si>
    <t>12106千葉市美浜区</t>
  </si>
  <si>
    <t>46501中種子町</t>
  </si>
  <si>
    <t>26107京都市南区</t>
  </si>
  <si>
    <t>43215天草市</t>
  </si>
  <si>
    <t>13106台東区</t>
  </si>
  <si>
    <t>15106新潟市南区</t>
  </si>
  <si>
    <t>17206加賀市</t>
  </si>
  <si>
    <t>28202尼崎市</t>
  </si>
  <si>
    <t>18207鯖江市</t>
  </si>
  <si>
    <t>24543紀北町</t>
  </si>
  <si>
    <t>40341宇美町</t>
  </si>
  <si>
    <t>24207鈴鹿市</t>
  </si>
  <si>
    <t>25207守山市</t>
  </si>
  <si>
    <t>29206桜井市</t>
  </si>
  <si>
    <t>34106広島市安佐北区</t>
  </si>
  <si>
    <t>12410横芝光町</t>
  </si>
  <si>
    <t>35207下松市</t>
  </si>
  <si>
    <t>37206さぬき市</t>
  </si>
  <si>
    <t>23361大口町</t>
  </si>
  <si>
    <t>39206須崎市</t>
  </si>
  <si>
    <t>46210指宿市</t>
  </si>
  <si>
    <t>40134福岡市南区</t>
  </si>
  <si>
    <t>47210糸満市</t>
  </si>
  <si>
    <t>06324大江町</t>
  </si>
  <si>
    <t>30208紀の川市</t>
  </si>
  <si>
    <t>21421北方町</t>
  </si>
  <si>
    <t>01107札幌市西区</t>
  </si>
  <si>
    <t>02207三沢市</t>
  </si>
  <si>
    <t>04203塩竈市</t>
  </si>
  <si>
    <t>26212京丹後市</t>
  </si>
  <si>
    <t>05209鹿角市</t>
  </si>
  <si>
    <t>06207上山市</t>
  </si>
  <si>
    <t>46217曽於市</t>
  </si>
  <si>
    <t>07208喜多方市</t>
  </si>
  <si>
    <t>14153相模原市南区</t>
  </si>
  <si>
    <t>11362皆野町</t>
  </si>
  <si>
    <t>04205気仙沼市</t>
  </si>
  <si>
    <t>08208龍ケ崎市</t>
  </si>
  <si>
    <t>09208小山市</t>
  </si>
  <si>
    <t>39306馬路村</t>
  </si>
  <si>
    <t>10207館林市</t>
  </si>
  <si>
    <t>12202銚子市</t>
  </si>
  <si>
    <t>13107墨田区</t>
  </si>
  <si>
    <t>17207羽咋市</t>
  </si>
  <si>
    <t>18208あわら市</t>
  </si>
  <si>
    <t>20207須坂市</t>
  </si>
  <si>
    <t>25208栗東市</t>
  </si>
  <si>
    <t>20403高森町</t>
  </si>
  <si>
    <t>18382池田町</t>
  </si>
  <si>
    <t>27109大阪市天王寺区</t>
  </si>
  <si>
    <t>28109神戸市北区</t>
  </si>
  <si>
    <t>29207五條市</t>
  </si>
  <si>
    <t>32207江津市</t>
  </si>
  <si>
    <t>33204玉野市</t>
  </si>
  <si>
    <t>29427河合町</t>
  </si>
  <si>
    <t>35208岩国市</t>
  </si>
  <si>
    <t>36207美馬市</t>
  </si>
  <si>
    <t>08215北茨城市</t>
  </si>
  <si>
    <t>12224鎌ケ谷市</t>
  </si>
  <si>
    <t>37207東かがわ市</t>
  </si>
  <si>
    <t>38207大洲市</t>
  </si>
  <si>
    <t>39208宿毛市</t>
  </si>
  <si>
    <t>01468下川町</t>
  </si>
  <si>
    <t>29212宇陀市</t>
  </si>
  <si>
    <t>15216糸魚川市</t>
  </si>
  <si>
    <t>42208松浦市</t>
  </si>
  <si>
    <t>43203人吉市</t>
  </si>
  <si>
    <t>01206釧路市</t>
  </si>
  <si>
    <t>45442日之影町</t>
  </si>
  <si>
    <t>45207串間市</t>
  </si>
  <si>
    <t>21218本巣市</t>
  </si>
  <si>
    <t>21217飛騨市</t>
  </si>
  <si>
    <t>26343井手町</t>
  </si>
  <si>
    <t>46213西之表市</t>
  </si>
  <si>
    <t>46224伊佐市</t>
  </si>
  <si>
    <t>47211沖縄市</t>
  </si>
  <si>
    <t>01665弟子屈町</t>
  </si>
  <si>
    <t>23110名古屋市中川区</t>
  </si>
  <si>
    <t>01585安平町</t>
  </si>
  <si>
    <t>20415喬木村</t>
  </si>
  <si>
    <t>36368那賀町</t>
  </si>
  <si>
    <t>02208むつ市</t>
  </si>
  <si>
    <t>シブヤ</t>
  </si>
  <si>
    <t>06208村山市</t>
  </si>
  <si>
    <t>21361垂井町</t>
  </si>
  <si>
    <t>08210下妻市</t>
  </si>
  <si>
    <t>12203市川市</t>
  </si>
  <si>
    <t>23228岩倉市</t>
  </si>
  <si>
    <t>12210茂原市</t>
  </si>
  <si>
    <t>溝口４９９１－５</t>
    <rPh sb="0" eb="2">
      <t>ミゾクチ</t>
    </rPh>
    <phoneticPr fontId="21"/>
  </si>
  <si>
    <t>13108江東区</t>
  </si>
  <si>
    <t>22344小山町</t>
  </si>
  <si>
    <t>16209小矢部市</t>
  </si>
  <si>
    <t>20208小諸市</t>
  </si>
  <si>
    <t>01472幌加内町</t>
  </si>
  <si>
    <t>42211五島市</t>
  </si>
  <si>
    <t>26203綾部市</t>
  </si>
  <si>
    <t>01367奥尻町</t>
  </si>
  <si>
    <t>23108名古屋市瑞穂区</t>
  </si>
  <si>
    <t>23216常滑市</t>
  </si>
  <si>
    <t>24209尾鷲市</t>
  </si>
  <si>
    <t>25209甲賀市</t>
  </si>
  <si>
    <t>26108京都市右京区</t>
  </si>
  <si>
    <t>01584洞爺湖町</t>
  </si>
  <si>
    <t>27111大阪市浪速区</t>
  </si>
  <si>
    <t>20213飯山市</t>
  </si>
  <si>
    <t>県別行数</t>
    <rPh sb="0" eb="2">
      <t>ケンベツ</t>
    </rPh>
    <rPh sb="2" eb="4">
      <t>ギョウスウ</t>
    </rPh>
    <phoneticPr fontId="21"/>
  </si>
  <si>
    <t>14215海老名市</t>
  </si>
  <si>
    <t>29208御所市</t>
  </si>
  <si>
    <t>32209雲南市</t>
  </si>
  <si>
    <t>26土合本町</t>
  </si>
  <si>
    <t>01202函館市</t>
  </si>
  <si>
    <t>34108広島市佐伯区</t>
  </si>
  <si>
    <t>01516豊富町</t>
  </si>
  <si>
    <t>35210光市</t>
  </si>
  <si>
    <t>39209土佐清水市</t>
  </si>
  <si>
    <t>40131福岡市東区</t>
  </si>
  <si>
    <t>41208小城市</t>
  </si>
  <si>
    <t>01236北斗市</t>
  </si>
  <si>
    <t>42209対馬市</t>
  </si>
  <si>
    <t>06210天童市</t>
  </si>
  <si>
    <t>46214垂水市</t>
  </si>
  <si>
    <t>47212豊見城市</t>
  </si>
  <si>
    <t>22216袋井市</t>
  </si>
  <si>
    <t>35212柳井市</t>
  </si>
  <si>
    <t>01109札幌市手稲区</t>
  </si>
  <si>
    <t>02209つがる市</t>
  </si>
  <si>
    <t>09411那珂川町</t>
  </si>
  <si>
    <t>07210二本松市</t>
  </si>
  <si>
    <t>07その他</t>
  </si>
  <si>
    <t>13109品川区</t>
  </si>
  <si>
    <t>16342入善町</t>
  </si>
  <si>
    <t>19210甲斐市</t>
  </si>
  <si>
    <t>21209羽島市</t>
  </si>
  <si>
    <t>24210亀山市</t>
  </si>
  <si>
    <t>26109京都市伏見区</t>
  </si>
  <si>
    <t>33207井原市</t>
  </si>
  <si>
    <t>01214稚内市</t>
  </si>
  <si>
    <t>09386高根沢町</t>
  </si>
  <si>
    <t>44210杵築市</t>
  </si>
  <si>
    <t>25212高島市</t>
  </si>
  <si>
    <t>34202呉市</t>
  </si>
  <si>
    <t>35211長門市</t>
  </si>
  <si>
    <t>20382辰野町</t>
  </si>
  <si>
    <t>37322土庄町</t>
  </si>
  <si>
    <t>27115大阪市東成区</t>
  </si>
  <si>
    <t>38213四国中央市</t>
  </si>
  <si>
    <t>42210壱岐市</t>
  </si>
  <si>
    <t>43205水俣市</t>
  </si>
  <si>
    <t>26204宇治市</t>
  </si>
  <si>
    <t>28201姫路市</t>
  </si>
  <si>
    <t>46215薩摩川内市</t>
  </si>
  <si>
    <t>02210平川市</t>
  </si>
  <si>
    <t>11233北本市</t>
  </si>
  <si>
    <t>03211釜石市</t>
  </si>
  <si>
    <t>04207名取市</t>
  </si>
  <si>
    <t>08212常陸太田市</t>
  </si>
  <si>
    <t>10210富岡市</t>
  </si>
  <si>
    <t>06401小国町</t>
  </si>
  <si>
    <t>17211能美市</t>
  </si>
  <si>
    <t>18322永平寺町</t>
  </si>
  <si>
    <t>47354座間味村</t>
  </si>
  <si>
    <t>19211笛吹市</t>
  </si>
  <si>
    <t>20210駒ヶ根市</t>
  </si>
  <si>
    <t>05464東成瀬村</t>
  </si>
  <si>
    <t>12232白井市</t>
  </si>
  <si>
    <t>15342弥彦村</t>
  </si>
  <si>
    <t>25211湖南市</t>
  </si>
  <si>
    <t>08364大子町</t>
  </si>
  <si>
    <t>30304紀美野町</t>
  </si>
  <si>
    <t>34203竹原市</t>
  </si>
  <si>
    <t>11木崎</t>
  </si>
  <si>
    <t>36302上勝町</t>
  </si>
  <si>
    <t>11385上里町</t>
  </si>
  <si>
    <t>26463伊根町</t>
  </si>
  <si>
    <t>38214西予市</t>
  </si>
  <si>
    <t>39211香南市</t>
  </si>
  <si>
    <t>14321寒川町</t>
  </si>
  <si>
    <t>23112名古屋市南区</t>
  </si>
  <si>
    <t>47361久米島町</t>
  </si>
  <si>
    <t>41210神埼市</t>
  </si>
  <si>
    <t>08542五霞町</t>
  </si>
  <si>
    <t>27341忠岡町</t>
  </si>
  <si>
    <t>43206玉名市</t>
  </si>
  <si>
    <t>47214宮古島市</t>
  </si>
  <si>
    <t>21213各務原市</t>
  </si>
  <si>
    <t>02301平内町</t>
  </si>
  <si>
    <t>04208角田市</t>
  </si>
  <si>
    <t>06211東根市</t>
  </si>
  <si>
    <t>10211安中市</t>
  </si>
  <si>
    <t>03321紫波町</t>
  </si>
  <si>
    <t>05368大潟村</t>
  </si>
  <si>
    <t>11201川越市</t>
  </si>
  <si>
    <t>city.kamisu.ibaraki.jp</t>
  </si>
  <si>
    <t>13111大田区</t>
  </si>
  <si>
    <t>44213由布市</t>
  </si>
  <si>
    <t>14111横浜市港南区</t>
  </si>
  <si>
    <t>47381竹富町</t>
  </si>
  <si>
    <t>19212上野原市</t>
  </si>
  <si>
    <t>40447筑前町</t>
  </si>
  <si>
    <t>01691別海町</t>
  </si>
  <si>
    <t>30341かつらぎ町</t>
  </si>
  <si>
    <t>34204三原市</t>
  </si>
  <si>
    <t>36321佐那河内村</t>
  </si>
  <si>
    <t>35305周防大島町</t>
  </si>
  <si>
    <t>08235つくばみらい市</t>
  </si>
  <si>
    <t>28446神河町</t>
  </si>
  <si>
    <t>37341三木町</t>
  </si>
  <si>
    <t>41327吉野ヶ里町</t>
  </si>
  <si>
    <t>01203小樽市</t>
  </si>
  <si>
    <t>03石神</t>
  </si>
  <si>
    <t>04209多賀城市</t>
  </si>
  <si>
    <t>30390印南町</t>
  </si>
  <si>
    <t>05214にかほ市</t>
  </si>
  <si>
    <t>40216小郡市</t>
  </si>
  <si>
    <t>43506湯前町</t>
  </si>
  <si>
    <t>07213伊達市</t>
  </si>
  <si>
    <t>10212みどり市</t>
  </si>
  <si>
    <t>29425王寺町</t>
  </si>
  <si>
    <t>12207松戸市</t>
  </si>
  <si>
    <t>13112世田谷区</t>
  </si>
  <si>
    <t>14112横浜市旭区</t>
  </si>
  <si>
    <t>04212登米市</t>
  </si>
  <si>
    <t>11348鳩山町</t>
  </si>
  <si>
    <t>15206新発田市</t>
  </si>
  <si>
    <t>46304十島村</t>
  </si>
  <si>
    <t>16322上市町</t>
  </si>
  <si>
    <t>17324川北町</t>
  </si>
  <si>
    <t>18404南越前町</t>
  </si>
  <si>
    <t>27119大阪市阿倍野区</t>
  </si>
  <si>
    <t>19213甲州市</t>
  </si>
  <si>
    <t>23427飛島村</t>
  </si>
  <si>
    <t>38386久万高原町</t>
  </si>
  <si>
    <t>24214いなべ市</t>
  </si>
  <si>
    <t>25213東近江市</t>
  </si>
  <si>
    <t>26201福知山市</t>
  </si>
  <si>
    <t>28203明石市</t>
  </si>
  <si>
    <t>30343九度山町</t>
  </si>
  <si>
    <t>43482芦北町</t>
  </si>
  <si>
    <t>32448美郷町</t>
  </si>
  <si>
    <t>11235富士見市</t>
  </si>
  <si>
    <t>33210新見市</t>
  </si>
  <si>
    <t>36341石井町</t>
  </si>
  <si>
    <t>37364直島町</t>
  </si>
  <si>
    <t>38356上島町</t>
  </si>
  <si>
    <t>43216合志市</t>
  </si>
  <si>
    <t>40135福岡市西区</t>
  </si>
  <si>
    <t>09345芳賀町</t>
  </si>
  <si>
    <t>41341基山町</t>
  </si>
  <si>
    <t>42213雲仙市</t>
  </si>
  <si>
    <t>44212豊後大野市</t>
  </si>
  <si>
    <t>46218霧島市</t>
  </si>
  <si>
    <t>47301国頭村</t>
  </si>
  <si>
    <t>03215奥州市</t>
  </si>
  <si>
    <t>タロウ</t>
  </si>
  <si>
    <t>05215仙北市</t>
  </si>
  <si>
    <t>06213南陽市</t>
  </si>
  <si>
    <t>32526西ノ島町</t>
  </si>
  <si>
    <t>07214本宮市</t>
  </si>
  <si>
    <t>29385曽爾村</t>
  </si>
  <si>
    <t>43501錦町</t>
  </si>
  <si>
    <t>08216笠間市</t>
  </si>
  <si>
    <t>41346みやき町</t>
  </si>
  <si>
    <t>11203川口市</t>
  </si>
  <si>
    <t>20215塩尻市</t>
  </si>
  <si>
    <t>15208小千谷市</t>
  </si>
  <si>
    <t>18423越前町</t>
  </si>
  <si>
    <t>19214中央市</t>
  </si>
  <si>
    <t>22206三島市</t>
  </si>
  <si>
    <t>24215志摩市</t>
  </si>
  <si>
    <t>25214米原市</t>
  </si>
  <si>
    <t>27117大阪市旭区</t>
  </si>
  <si>
    <t>30344高野町</t>
  </si>
  <si>
    <t>32449邑南町</t>
  </si>
  <si>
    <t>33211備前市</t>
  </si>
  <si>
    <t>01647足寄町</t>
  </si>
  <si>
    <t>36342神山町</t>
  </si>
  <si>
    <t>31403江府町</t>
  </si>
  <si>
    <t>37386宇多津町</t>
  </si>
  <si>
    <t>07362下郷町</t>
  </si>
  <si>
    <t>01457上川町</t>
  </si>
  <si>
    <t>39302奈半利町</t>
  </si>
  <si>
    <t>41345上峰町</t>
  </si>
  <si>
    <t>42214南島原市</t>
  </si>
  <si>
    <t>43211宇土市</t>
  </si>
  <si>
    <t>45383綾町</t>
  </si>
  <si>
    <t>46219いちき串木野市</t>
  </si>
  <si>
    <t>47302大宜味村</t>
  </si>
  <si>
    <t>02307外ヶ浜町</t>
  </si>
  <si>
    <t>06301山辺町</t>
  </si>
  <si>
    <t>08217取手市</t>
  </si>
  <si>
    <t>43423南小国町</t>
  </si>
  <si>
    <t>09216下野市</t>
  </si>
  <si>
    <t>43213宇城市</t>
  </si>
  <si>
    <t>11206行田市</t>
  </si>
  <si>
    <t>24344川越町</t>
  </si>
  <si>
    <t>13114中野区</t>
  </si>
  <si>
    <t>14114横浜市瀬谷区</t>
  </si>
  <si>
    <t>23204瀬戸市</t>
  </si>
  <si>
    <t>17365内灘町</t>
  </si>
  <si>
    <t>01217江別市</t>
  </si>
  <si>
    <t>19346市川三郷町</t>
  </si>
  <si>
    <t>08234鉾田市</t>
  </si>
  <si>
    <t>21504七宗町</t>
  </si>
  <si>
    <t>21214可児市</t>
  </si>
  <si>
    <t>23114名古屋市緑区</t>
  </si>
  <si>
    <t>24216伊賀市</t>
  </si>
  <si>
    <t>47315伊江村</t>
  </si>
  <si>
    <t>00（地域区分指定なし）</t>
  </si>
  <si>
    <t>25383日野町</t>
  </si>
  <si>
    <t>12213東金市</t>
  </si>
  <si>
    <t>28205洲本市</t>
  </si>
  <si>
    <t>04323柴田町</t>
  </si>
  <si>
    <t>39411津野町</t>
  </si>
  <si>
    <t>23235弥富市</t>
  </si>
  <si>
    <t>29342平群町</t>
  </si>
  <si>
    <t>30361湯浅町</t>
  </si>
  <si>
    <t>07342鏡石町</t>
  </si>
  <si>
    <t>42323波佐見町</t>
  </si>
  <si>
    <t>31386大山町</t>
  </si>
  <si>
    <t>11225入間市</t>
  </si>
  <si>
    <t>11343小川町</t>
  </si>
  <si>
    <t>32501津和野町</t>
  </si>
  <si>
    <t>33212瀬戸内市</t>
  </si>
  <si>
    <t>08302茨城町</t>
  </si>
  <si>
    <t>34208府中市</t>
  </si>
  <si>
    <t>37387綾川町</t>
  </si>
  <si>
    <t>38401松前町</t>
  </si>
  <si>
    <t>39303田野町</t>
  </si>
  <si>
    <t>33623奈義町</t>
  </si>
  <si>
    <t>40137福岡市早良区</t>
  </si>
  <si>
    <t>42307長与町</t>
  </si>
  <si>
    <t>44214国東市</t>
  </si>
  <si>
    <t>47303東村</t>
  </si>
  <si>
    <t>02321鰺ヶ沢町</t>
  </si>
  <si>
    <t>15225魚沼市</t>
  </si>
  <si>
    <t>03301雫石町</t>
  </si>
  <si>
    <t>05327上小阿仁村</t>
  </si>
  <si>
    <t>07303国見町</t>
  </si>
  <si>
    <t>38422内子町</t>
  </si>
  <si>
    <t>26407京丹波町</t>
  </si>
  <si>
    <t>08219牛久市</t>
  </si>
  <si>
    <t>12211成田市</t>
  </si>
  <si>
    <t>44462玖珠町</t>
  </si>
  <si>
    <t>21521御嵩町</t>
  </si>
  <si>
    <t>16343朝日町</t>
  </si>
  <si>
    <t>23221新城市</t>
  </si>
  <si>
    <t>17384志賀町</t>
  </si>
  <si>
    <t>19364早川町</t>
  </si>
  <si>
    <t>21215山県市</t>
  </si>
  <si>
    <t>22208伊東市</t>
  </si>
  <si>
    <t>25384竜王町</t>
  </si>
  <si>
    <t>41441太良町</t>
  </si>
  <si>
    <t>07542楢葉町</t>
  </si>
  <si>
    <t>32505吉賀町</t>
  </si>
  <si>
    <t>35321和木町</t>
  </si>
  <si>
    <t>36383牟岐町</t>
  </si>
  <si>
    <t>37403琴平町</t>
  </si>
  <si>
    <t>43505多良木町</t>
  </si>
  <si>
    <t>39304安田町</t>
  </si>
  <si>
    <t>10421中之条町</t>
  </si>
  <si>
    <t>22341清水町</t>
  </si>
  <si>
    <t>41387玄海町</t>
  </si>
  <si>
    <t>42391佐々町</t>
  </si>
  <si>
    <t>45402新富町</t>
  </si>
  <si>
    <t>12225君津市</t>
  </si>
  <si>
    <t>02323深浦町</t>
  </si>
  <si>
    <t>03302葛巻町</t>
  </si>
  <si>
    <t>04214東松島市</t>
  </si>
  <si>
    <t>06321河北町</t>
  </si>
  <si>
    <t>29453東吉野村</t>
  </si>
  <si>
    <t>10367神流町</t>
  </si>
  <si>
    <t>23223大府市</t>
  </si>
  <si>
    <t>12212佐倉市</t>
  </si>
  <si>
    <t>13116豊島区</t>
  </si>
  <si>
    <t>14116横浜市泉区</t>
  </si>
  <si>
    <t>13303瑞穂町</t>
  </si>
  <si>
    <t>17386宝達志水町</t>
  </si>
  <si>
    <t>01434秩父別町</t>
  </si>
  <si>
    <t>12216習志野市</t>
  </si>
  <si>
    <t>18483おおい町</t>
  </si>
  <si>
    <t>43512山江村</t>
  </si>
  <si>
    <t>19365身延町</t>
  </si>
  <si>
    <t>40224福津市</t>
  </si>
  <si>
    <t>23116名古屋市天白区</t>
  </si>
  <si>
    <t>24324東員町</t>
  </si>
  <si>
    <t>26205宮津市</t>
  </si>
  <si>
    <t>29344斑鳩町</t>
  </si>
  <si>
    <t>46530徳之島町</t>
  </si>
  <si>
    <t>01514枝幸町</t>
  </si>
  <si>
    <t>32525海士町</t>
  </si>
  <si>
    <t>47382与那国町</t>
  </si>
  <si>
    <t>34210庄原市</t>
  </si>
  <si>
    <t>44341日出町</t>
  </si>
  <si>
    <t>35341上関町</t>
  </si>
  <si>
    <t>21503川辺町</t>
  </si>
  <si>
    <t>37404多度津町</t>
  </si>
  <si>
    <t>40203久留米市</t>
  </si>
  <si>
    <t>41401有田町</t>
  </si>
  <si>
    <t>特殊用途車</t>
    <rPh sb="0" eb="2">
      <t>トクシュ</t>
    </rPh>
    <rPh sb="2" eb="4">
      <t>ヨウト</t>
    </rPh>
    <rPh sb="4" eb="5">
      <t>シャ</t>
    </rPh>
    <phoneticPr fontId="21"/>
  </si>
  <si>
    <t>01234北広島市</t>
  </si>
  <si>
    <t>42321東彼杵町</t>
  </si>
  <si>
    <t>11211本庄市</t>
  </si>
  <si>
    <t>43214阿蘇市</t>
  </si>
  <si>
    <t>45403西米良村</t>
  </si>
  <si>
    <t>46222奄美市</t>
  </si>
  <si>
    <t>47308本部町</t>
  </si>
  <si>
    <t>29451上北山村</t>
  </si>
  <si>
    <t>07502玉川村</t>
  </si>
  <si>
    <t>01208北見市</t>
  </si>
  <si>
    <t>11326毛呂山町</t>
  </si>
  <si>
    <t>02343西目屋村</t>
  </si>
  <si>
    <t>03303岩手町</t>
  </si>
  <si>
    <t>04215大崎市</t>
  </si>
  <si>
    <t>05348三種町</t>
  </si>
  <si>
    <t>43510相良村</t>
  </si>
  <si>
    <t>21381神戸町</t>
  </si>
  <si>
    <t>06322西川町</t>
  </si>
  <si>
    <t>22302河津町</t>
  </si>
  <si>
    <t>07322大玉村</t>
  </si>
  <si>
    <t>09343茂木町</t>
  </si>
  <si>
    <t>10382下仁田町</t>
  </si>
  <si>
    <t>14117横浜市青葉区</t>
  </si>
  <si>
    <t>17407中能登町</t>
  </si>
  <si>
    <t>19366南部町</t>
  </si>
  <si>
    <t>20218千曲市</t>
  </si>
  <si>
    <t>19422道志村</t>
  </si>
  <si>
    <t>36405上板町</t>
  </si>
  <si>
    <t>24341菰野町</t>
  </si>
  <si>
    <t>25441豊郷町</t>
  </si>
  <si>
    <t>28208相生市</t>
  </si>
  <si>
    <t>01233伊達市</t>
  </si>
  <si>
    <t>12421一宮町</t>
  </si>
  <si>
    <t>29345安堵町</t>
  </si>
  <si>
    <t>33215美作市</t>
  </si>
  <si>
    <t>34211大竹市</t>
  </si>
  <si>
    <t>35343田布施町</t>
  </si>
  <si>
    <t>36388海陽町</t>
  </si>
  <si>
    <t>42322川棚町</t>
  </si>
  <si>
    <t>27128大阪市中央区</t>
  </si>
  <si>
    <t>45404木城町</t>
  </si>
  <si>
    <t>13204三鷹市</t>
  </si>
  <si>
    <t>46223南九州市</t>
  </si>
  <si>
    <t>14216座間市</t>
  </si>
  <si>
    <t>47311恩納村</t>
  </si>
  <si>
    <t>01209夕張市</t>
  </si>
  <si>
    <t>02361藤崎町</t>
  </si>
  <si>
    <t>04301蔵王町</t>
  </si>
  <si>
    <t>09344市貝町</t>
  </si>
  <si>
    <t>10383南牧村</t>
  </si>
  <si>
    <t>12215旭市</t>
  </si>
  <si>
    <t>13118荒川区</t>
  </si>
  <si>
    <t>14118横浜市都筑区</t>
  </si>
  <si>
    <t>17461穴水町</t>
  </si>
  <si>
    <t>01637芽室町</t>
  </si>
  <si>
    <t>20219東御市</t>
  </si>
  <si>
    <t>15586粟島浦村</t>
  </si>
  <si>
    <t>22211磐田市</t>
  </si>
  <si>
    <t>23202岡崎市</t>
  </si>
  <si>
    <t>24343朝日町</t>
  </si>
  <si>
    <t>28224南あわじ市</t>
  </si>
  <si>
    <t>25442甲良町</t>
  </si>
  <si>
    <t>33216浅口市</t>
  </si>
  <si>
    <t>26207城陽市</t>
  </si>
  <si>
    <t>27122大阪市西成区</t>
  </si>
  <si>
    <t>28209豊岡市</t>
  </si>
  <si>
    <t>30382日高町</t>
  </si>
  <si>
    <t>35344平生町</t>
  </si>
  <si>
    <t>36401松茂町</t>
  </si>
  <si>
    <t>28214宝塚市</t>
  </si>
  <si>
    <t>15227胎内市</t>
  </si>
  <si>
    <t>28464太子町</t>
  </si>
  <si>
    <t>40205飯塚市</t>
  </si>
  <si>
    <t>46532伊仙町</t>
  </si>
  <si>
    <t>41424江北町</t>
  </si>
  <si>
    <t>47327北中城村</t>
  </si>
  <si>
    <t>45405川南町</t>
  </si>
  <si>
    <t>26214木津川市</t>
  </si>
  <si>
    <t>14211秦野市</t>
  </si>
  <si>
    <t>02362大鰐町</t>
  </si>
  <si>
    <t>03322矢巾町</t>
  </si>
  <si>
    <t>04302七ヶ宿町</t>
  </si>
  <si>
    <t>05361五城目町</t>
  </si>
  <si>
    <t>20388宮田村</t>
  </si>
  <si>
    <t>07344天栄村</t>
  </si>
  <si>
    <t>14207茅ヶ崎市</t>
  </si>
  <si>
    <t>13119板橋区</t>
  </si>
  <si>
    <t>08奥野谷</t>
  </si>
  <si>
    <t>14131川崎市川崎区</t>
  </si>
  <si>
    <t>43403大津町</t>
  </si>
  <si>
    <t>17463能登町</t>
  </si>
  <si>
    <t>19384昭和町</t>
  </si>
  <si>
    <t>20220安曇野市</t>
  </si>
  <si>
    <t>22212焼津市</t>
  </si>
  <si>
    <t>25443多賀町</t>
  </si>
  <si>
    <t>26208向日市</t>
  </si>
  <si>
    <t>27123大阪市淀川区</t>
  </si>
  <si>
    <t>28210加古川市</t>
  </si>
  <si>
    <t>26213南丹市</t>
  </si>
  <si>
    <t>03482山田町</t>
  </si>
  <si>
    <t>20323御代田町</t>
  </si>
  <si>
    <t>30383由良町</t>
  </si>
  <si>
    <t>29447野迫川村</t>
  </si>
  <si>
    <t>33346和気町</t>
  </si>
  <si>
    <t>34213廿日市市</t>
  </si>
  <si>
    <t>35502阿武町</t>
  </si>
  <si>
    <t>38488鬼北町</t>
  </si>
  <si>
    <t>41425白石町</t>
  </si>
  <si>
    <t>42383小値賀町</t>
  </si>
  <si>
    <t>22225伊豆の国市</t>
  </si>
  <si>
    <t>43348美里町</t>
  </si>
  <si>
    <t>45406都農町</t>
  </si>
  <si>
    <t>47314金武町</t>
  </si>
  <si>
    <t>19443丹波山村</t>
  </si>
  <si>
    <t>01211網走市</t>
  </si>
  <si>
    <t>14137川崎市麻生区</t>
  </si>
  <si>
    <t>03366西和賀町</t>
  </si>
  <si>
    <t>04321大河原町</t>
  </si>
  <si>
    <t>06341大石田町</t>
  </si>
  <si>
    <t>13知手</t>
  </si>
  <si>
    <t>08224守谷市</t>
  </si>
  <si>
    <t>13120練馬区</t>
  </si>
  <si>
    <t>14132川崎市幸区</t>
  </si>
  <si>
    <t>1130</t>
  </si>
  <si>
    <t>15217妙高市</t>
  </si>
  <si>
    <t>10524大泉町</t>
  </si>
  <si>
    <t>20303小海町</t>
  </si>
  <si>
    <t>22213掛川市</t>
  </si>
  <si>
    <t>22223御前崎市</t>
  </si>
  <si>
    <t>24441多気町</t>
  </si>
  <si>
    <t>26209長岡京市</t>
  </si>
  <si>
    <t>28212赤穂市</t>
  </si>
  <si>
    <t>01304新篠津村</t>
  </si>
  <si>
    <t>40221太宰府市</t>
  </si>
  <si>
    <t>29363田原本町</t>
  </si>
  <si>
    <t>03507洋野町</t>
  </si>
  <si>
    <t>33423早島町</t>
  </si>
  <si>
    <t>34214安芸高田市</t>
  </si>
  <si>
    <t>40207柳川市</t>
  </si>
  <si>
    <t>43364玉東町</t>
  </si>
  <si>
    <t>45421門川町</t>
  </si>
  <si>
    <t>44柳川中央</t>
  </si>
  <si>
    <t>01212留萌市</t>
  </si>
  <si>
    <t>02381板柳町</t>
  </si>
  <si>
    <t>24442明和町</t>
  </si>
  <si>
    <t>22342長泉町</t>
  </si>
  <si>
    <t>04322村田町</t>
  </si>
  <si>
    <t>01220士別市</t>
  </si>
  <si>
    <t>06361金山町</t>
  </si>
  <si>
    <t>07364檜枝岐村</t>
  </si>
  <si>
    <t>47375多良間村</t>
  </si>
  <si>
    <t>08225常陸大宮市</t>
  </si>
  <si>
    <t>10424長野原町</t>
  </si>
  <si>
    <t>11214春日部市</t>
  </si>
  <si>
    <t>12218勝浦市</t>
  </si>
  <si>
    <t>16下幡木</t>
  </si>
  <si>
    <t>13121足立区</t>
  </si>
  <si>
    <t>14133川崎市中原区</t>
  </si>
  <si>
    <t>19423西桂町</t>
  </si>
  <si>
    <t>01667鶴居村</t>
  </si>
  <si>
    <t>21221海津市</t>
  </si>
  <si>
    <t>22214藤枝市</t>
  </si>
  <si>
    <t>27207高槻市</t>
  </si>
  <si>
    <t>23205半田市</t>
  </si>
  <si>
    <t>27125大阪市住之江区</t>
  </si>
  <si>
    <t>08</t>
  </si>
  <si>
    <t>28213西脇市</t>
  </si>
  <si>
    <t>04341丸森町</t>
  </si>
  <si>
    <t>30391みなべ町</t>
  </si>
  <si>
    <t>33445里庄町</t>
  </si>
  <si>
    <t>39363土佐町</t>
  </si>
  <si>
    <t>42411新上五島町</t>
  </si>
  <si>
    <t>43367南関町</t>
  </si>
  <si>
    <t>45429諸塚村</t>
  </si>
  <si>
    <t>01460上富良野町</t>
  </si>
  <si>
    <t>47324読谷村</t>
  </si>
  <si>
    <t>43432西原村</t>
  </si>
  <si>
    <t>14301葉山町</t>
  </si>
  <si>
    <t>02384鶴田町</t>
  </si>
  <si>
    <t>03402平泉町</t>
  </si>
  <si>
    <t>23214蒲郡市</t>
  </si>
  <si>
    <t>06362最上町</t>
  </si>
  <si>
    <t>07367只見町</t>
  </si>
  <si>
    <t>09384塩谷町</t>
  </si>
  <si>
    <t>10425嬬恋村</t>
  </si>
  <si>
    <t>11215狭山市</t>
  </si>
  <si>
    <t>12219市原市</t>
  </si>
  <si>
    <t>11219上尾市</t>
  </si>
  <si>
    <t>13122葛飾区</t>
  </si>
  <si>
    <t>14134川崎市高津区</t>
  </si>
  <si>
    <t>15222上越市</t>
  </si>
  <si>
    <t>19424忍野村</t>
  </si>
  <si>
    <t>22215御殿場市</t>
  </si>
  <si>
    <t>33663久米南町</t>
  </si>
  <si>
    <t>23206春日井市</t>
  </si>
  <si>
    <t>24443大台町</t>
  </si>
  <si>
    <t>29386御杖村</t>
  </si>
  <si>
    <t>30392日高川町</t>
  </si>
  <si>
    <t>12347多古町</t>
  </si>
  <si>
    <t>33461矢掛町</t>
  </si>
  <si>
    <t>34302府中町</t>
  </si>
  <si>
    <t>39364大川村</t>
  </si>
  <si>
    <t>08442美浦村</t>
  </si>
  <si>
    <t>40211筑後市</t>
  </si>
  <si>
    <t>43368長洲町</t>
  </si>
  <si>
    <t>46392さつま町</t>
  </si>
  <si>
    <t>05434美郷町</t>
  </si>
  <si>
    <t>30424古座川町</t>
  </si>
  <si>
    <t>07368南会津町</t>
  </si>
  <si>
    <t>08227筑西市</t>
  </si>
  <si>
    <t>10426草津町</t>
  </si>
  <si>
    <t>11216羽生市</t>
  </si>
  <si>
    <t>12220流山市</t>
  </si>
  <si>
    <t>14135川崎市多摩区</t>
  </si>
  <si>
    <t>27127大阪市北区</t>
  </si>
  <si>
    <t>29401高取町</t>
  </si>
  <si>
    <t>30401白浜町</t>
  </si>
  <si>
    <t>39386いの町</t>
  </si>
  <si>
    <t>40212大川市</t>
  </si>
  <si>
    <t>13210小金井市</t>
  </si>
  <si>
    <t>46404長島町</t>
  </si>
  <si>
    <t>47326北谷町</t>
  </si>
  <si>
    <t>01215美唄市</t>
  </si>
  <si>
    <t>03461大槌町</t>
  </si>
  <si>
    <t>05463羽後町</t>
  </si>
  <si>
    <t>07402北塩原村</t>
  </si>
  <si>
    <t>08228坂東市</t>
  </si>
  <si>
    <t>11217鴻巣市</t>
  </si>
  <si>
    <t>10525邑楽町</t>
  </si>
  <si>
    <t>14136川崎市宮前区</t>
  </si>
  <si>
    <t>19429鳴沢村</t>
  </si>
  <si>
    <t>01408余市町</t>
  </si>
  <si>
    <t>22219下田市</t>
  </si>
  <si>
    <t>23208津島市</t>
  </si>
  <si>
    <t>40229みやま市</t>
  </si>
  <si>
    <t>24470度会町</t>
  </si>
  <si>
    <t>28216高砂市</t>
  </si>
  <si>
    <t>06365大蔵村</t>
  </si>
  <si>
    <t>29402明日香村</t>
  </si>
  <si>
    <t>30404上富田町</t>
  </si>
  <si>
    <t>14402清川村</t>
  </si>
  <si>
    <t>33606鏡野町</t>
  </si>
  <si>
    <t>1131</t>
  </si>
  <si>
    <t>34307熊野町</t>
  </si>
  <si>
    <t>02402七戸町</t>
  </si>
  <si>
    <t>36489東みよし町</t>
  </si>
  <si>
    <t>46452湧水町</t>
  </si>
  <si>
    <t>01216芦別市</t>
  </si>
  <si>
    <t>07405西会津町</t>
  </si>
  <si>
    <t>11230新座市</t>
  </si>
  <si>
    <t>10429東吾妻町</t>
  </si>
  <si>
    <t>13202立川市</t>
  </si>
  <si>
    <t>20309佐久穂町</t>
  </si>
  <si>
    <t>22220裾野市</t>
  </si>
  <si>
    <t>28東和田</t>
  </si>
  <si>
    <t>24471大紀町</t>
  </si>
  <si>
    <t>27141堺市堺区</t>
  </si>
  <si>
    <t>28217川西市</t>
  </si>
  <si>
    <t>01607浦河町</t>
  </si>
  <si>
    <t>30406すさみ町</t>
  </si>
  <si>
    <t>33622勝央町</t>
  </si>
  <si>
    <t>34309坂町</t>
  </si>
  <si>
    <t>39401中土佐町</t>
  </si>
  <si>
    <t>40214豊前市</t>
  </si>
  <si>
    <t>47328中城村</t>
  </si>
  <si>
    <t>02405六戸町</t>
  </si>
  <si>
    <t>23425蟹江町</t>
  </si>
  <si>
    <t>04362山元町</t>
  </si>
  <si>
    <t>14382箱根町</t>
  </si>
  <si>
    <t>06366鮭川村</t>
  </si>
  <si>
    <t>07407磐梯町</t>
  </si>
  <si>
    <t>01519利尻富士町</t>
  </si>
  <si>
    <t>10443片品村</t>
  </si>
  <si>
    <t>12223鴨川市</t>
  </si>
  <si>
    <t>40609赤村</t>
  </si>
  <si>
    <t>14151相模原市緑区</t>
  </si>
  <si>
    <t>23210刈谷市</t>
  </si>
  <si>
    <t>24472南伊勢町</t>
  </si>
  <si>
    <t>26303大山崎町</t>
  </si>
  <si>
    <t>27205吹田市</t>
  </si>
  <si>
    <t>27142堺市中区</t>
  </si>
  <si>
    <t>28218小野市</t>
  </si>
  <si>
    <t>07522小野町</t>
  </si>
  <si>
    <t>39402佐川町</t>
  </si>
  <si>
    <t>40215中間市</t>
  </si>
  <si>
    <t>45443五ヶ瀬町</t>
  </si>
  <si>
    <t>02408東北町</t>
  </si>
  <si>
    <t>46482東串良町</t>
  </si>
  <si>
    <t>47329西原町</t>
  </si>
  <si>
    <t>01218赤平市</t>
  </si>
  <si>
    <t>02406横浜町</t>
  </si>
  <si>
    <t>03484田野畑村</t>
  </si>
  <si>
    <t>06367戸沢村</t>
  </si>
  <si>
    <t>14152相模原市中央区</t>
  </si>
  <si>
    <t>23211豊田市</t>
  </si>
  <si>
    <t>27143堺市東区</t>
  </si>
  <si>
    <t>04501涌谷町</t>
  </si>
  <si>
    <t>29426広陵町</t>
  </si>
  <si>
    <t>具体的な物品・業種内容を記載してください</t>
    <rPh sb="0" eb="3">
      <t>グタイテキ</t>
    </rPh>
    <rPh sb="4" eb="6">
      <t>ブッピン</t>
    </rPh>
    <rPh sb="7" eb="9">
      <t>ギョウシュ</t>
    </rPh>
    <rPh sb="9" eb="11">
      <t>ナイヨウ</t>
    </rPh>
    <rPh sb="12" eb="14">
      <t>キサイ</t>
    </rPh>
    <phoneticPr fontId="21"/>
  </si>
  <si>
    <t>30422太地町</t>
  </si>
  <si>
    <t>34369北広島町</t>
  </si>
  <si>
    <t>39403越知町</t>
  </si>
  <si>
    <t>43424小国町</t>
  </si>
  <si>
    <t>01219紋別市</t>
  </si>
  <si>
    <t>04404七ヶ浜町</t>
  </si>
  <si>
    <t>07421会津坂下町</t>
  </si>
  <si>
    <t>08232神栖市</t>
  </si>
  <si>
    <t>12236香取市</t>
  </si>
  <si>
    <t>10448昭和村</t>
  </si>
  <si>
    <t>01400倶知安町</t>
  </si>
  <si>
    <t>11222越谷市</t>
  </si>
  <si>
    <t>21382輪之内町</t>
  </si>
  <si>
    <t>23212安城市</t>
  </si>
  <si>
    <t>24561御浜町</t>
  </si>
  <si>
    <t>04太田</t>
  </si>
  <si>
    <t>34431大崎上島町</t>
  </si>
  <si>
    <t>23227高浜市</t>
  </si>
  <si>
    <t>27145堺市南区</t>
  </si>
  <si>
    <t>39405梼原町</t>
  </si>
  <si>
    <t>43425産山村</t>
  </si>
  <si>
    <t>03501軽米町</t>
  </si>
  <si>
    <t>04406利府町</t>
  </si>
  <si>
    <t>06382川西町</t>
  </si>
  <si>
    <t>10449みなかみ町</t>
  </si>
  <si>
    <t>11223蕨市</t>
  </si>
  <si>
    <t>12226富津市</t>
  </si>
  <si>
    <t>24562紀宝町</t>
  </si>
  <si>
    <t>14201横須賀市</t>
  </si>
  <si>
    <t>22224菊川市</t>
  </si>
  <si>
    <t>30427北山村</t>
  </si>
  <si>
    <t>34462世羅町</t>
  </si>
  <si>
    <t>07483塙町</t>
  </si>
  <si>
    <t>27210枚方市</t>
  </si>
  <si>
    <t>40218春日市</t>
  </si>
  <si>
    <t>43428高森町</t>
  </si>
  <si>
    <t>46492肝付町</t>
  </si>
  <si>
    <t>01221名寄市</t>
  </si>
  <si>
    <t>03503野田村</t>
  </si>
  <si>
    <t>12342神崎町</t>
  </si>
  <si>
    <t>10464玉村町</t>
  </si>
  <si>
    <t>10523千代田町</t>
  </si>
  <si>
    <t>13207昭島市</t>
  </si>
  <si>
    <t>15361田上町</t>
  </si>
  <si>
    <t>46534知名町</t>
  </si>
  <si>
    <t>20350長和町</t>
  </si>
  <si>
    <t>カミス　ハナコ</t>
  </si>
  <si>
    <t>21401揖斐川町</t>
  </si>
  <si>
    <t>11361横瀬町</t>
  </si>
  <si>
    <t>26364笠置町</t>
  </si>
  <si>
    <t>27146堺市北区</t>
  </si>
  <si>
    <t>28222養父市</t>
  </si>
  <si>
    <t>29442大淀町</t>
  </si>
  <si>
    <t>33681吉備中央町</t>
  </si>
  <si>
    <t>01470音威子府村</t>
  </si>
  <si>
    <t>34545神石高原町</t>
  </si>
  <si>
    <t>40219大野城市</t>
  </si>
  <si>
    <t>14208逗子市</t>
  </si>
  <si>
    <t>02423大間町</t>
  </si>
  <si>
    <t>03506九戸村</t>
  </si>
  <si>
    <t>04422大郷町</t>
  </si>
  <si>
    <t>10521板倉町</t>
  </si>
  <si>
    <t>13208調布市</t>
  </si>
  <si>
    <t>14204鎌倉市</t>
  </si>
  <si>
    <t>15385阿賀町</t>
  </si>
  <si>
    <t>23215犬山市</t>
  </si>
  <si>
    <t>39412四万十町</t>
  </si>
  <si>
    <t>40220宗像市</t>
  </si>
  <si>
    <t>43433南阿蘇村</t>
  </si>
  <si>
    <t>46502南種子町</t>
  </si>
  <si>
    <t>02424東通村</t>
  </si>
  <si>
    <t>01559湧別町</t>
  </si>
  <si>
    <t>06403飯豊町</t>
  </si>
  <si>
    <t>40605川崎町</t>
  </si>
  <si>
    <t>08236小美玉市</t>
  </si>
  <si>
    <t>12229袖ケ浦市</t>
  </si>
  <si>
    <t>29446天川村</t>
  </si>
  <si>
    <t>13209町田市</t>
  </si>
  <si>
    <t>14205藤沢市</t>
  </si>
  <si>
    <t>15405出雲崎町</t>
  </si>
  <si>
    <t>20362富士見町</t>
  </si>
  <si>
    <t>04581女川町</t>
  </si>
  <si>
    <t>22301東伊豆町</t>
  </si>
  <si>
    <t>11464杉戸町</t>
  </si>
  <si>
    <t>01486遠別町</t>
  </si>
  <si>
    <t>26366精華町</t>
  </si>
  <si>
    <t>27202岸和田市</t>
  </si>
  <si>
    <t>29444黒滝村</t>
  </si>
  <si>
    <t>43441御船町</t>
  </si>
  <si>
    <t>01224千歳市</t>
  </si>
  <si>
    <t>02425風間浦村</t>
  </si>
  <si>
    <t>03524一戸町</t>
  </si>
  <si>
    <t>04424大衡村</t>
  </si>
  <si>
    <t>06426三川町</t>
  </si>
  <si>
    <t>07446昭和村</t>
  </si>
  <si>
    <t>01402岩内町</t>
  </si>
  <si>
    <t>47360伊是名村</t>
  </si>
  <si>
    <t>11228志木市</t>
  </si>
  <si>
    <t>14206小田原市</t>
  </si>
  <si>
    <t>15461湯沢町</t>
  </si>
  <si>
    <t>20363原村</t>
  </si>
  <si>
    <t>23217江南市</t>
  </si>
  <si>
    <t>13213東村山市</t>
  </si>
  <si>
    <t>02居切</t>
  </si>
  <si>
    <t>26367南山城村</t>
  </si>
  <si>
    <t>01663浜中町</t>
  </si>
  <si>
    <t>27203豊中市</t>
  </si>
  <si>
    <t>39427三原村</t>
  </si>
  <si>
    <t>46523大和村</t>
  </si>
  <si>
    <t>47357南大東村</t>
  </si>
  <si>
    <t>07447会津美里町</t>
  </si>
  <si>
    <t>08309大洗町</t>
  </si>
  <si>
    <t>11229和光市</t>
  </si>
  <si>
    <t>12231印西市</t>
  </si>
  <si>
    <t>15482津南町</t>
  </si>
  <si>
    <t>23219小牧市</t>
  </si>
  <si>
    <t>40608大任町</t>
  </si>
  <si>
    <t>46524宇検村</t>
  </si>
  <si>
    <t>47358北大東村</t>
  </si>
  <si>
    <t>01226砂川市</t>
  </si>
  <si>
    <t>01601日高町</t>
  </si>
  <si>
    <t>06461遊佐町</t>
  </si>
  <si>
    <t>13212日野市</t>
  </si>
  <si>
    <t>21502富加町</t>
  </si>
  <si>
    <t>22305松崎町</t>
  </si>
  <si>
    <t>29449十津川村</t>
  </si>
  <si>
    <t>22325函南町</t>
  </si>
  <si>
    <t>40225うきは市</t>
  </si>
  <si>
    <t>01483苫前町</t>
  </si>
  <si>
    <t>43444甲佐町</t>
  </si>
  <si>
    <t>01228深川市</t>
  </si>
  <si>
    <t>01227歌志内市</t>
  </si>
  <si>
    <t>02442五戸町</t>
  </si>
  <si>
    <t>07464泉崎村</t>
  </si>
  <si>
    <t>08341東海村</t>
  </si>
  <si>
    <t>14210三浦市</t>
  </si>
  <si>
    <t>0002</t>
  </si>
  <si>
    <t>15581関川村</t>
  </si>
  <si>
    <t>22306西伊豆町</t>
  </si>
  <si>
    <t>26465与謝野町</t>
  </si>
  <si>
    <t>28228加東市</t>
  </si>
  <si>
    <t>29450下北山村</t>
  </si>
  <si>
    <t>43447山都町</t>
  </si>
  <si>
    <t>02443田子町</t>
  </si>
  <si>
    <t>07465中島村</t>
  </si>
  <si>
    <t>01520幌延町</t>
  </si>
  <si>
    <t>47362八重瀬町</t>
  </si>
  <si>
    <t>20385南箕輪村</t>
  </si>
  <si>
    <t>23222東海市</t>
  </si>
  <si>
    <t>28229たつの市</t>
  </si>
  <si>
    <t>43468氷川町</t>
  </si>
  <si>
    <t>08546境町</t>
  </si>
  <si>
    <t>46529喜界町</t>
  </si>
  <si>
    <t>12235匝瑳市</t>
  </si>
  <si>
    <t>14212厚木市</t>
  </si>
  <si>
    <t>20386中川村</t>
  </si>
  <si>
    <t>29452川上村</t>
  </si>
  <si>
    <t>01230登別市</t>
  </si>
  <si>
    <t>02446階上町</t>
  </si>
  <si>
    <t>07481棚倉町</t>
  </si>
  <si>
    <t>11234八潮市</t>
  </si>
  <si>
    <t>40342篠栗町</t>
  </si>
  <si>
    <t>23224知多市</t>
  </si>
  <si>
    <t>43484津奈木町</t>
  </si>
  <si>
    <t>46531天城町</t>
  </si>
  <si>
    <t>01231恵庭市</t>
  </si>
  <si>
    <t>02450新郷村</t>
  </si>
  <si>
    <t>07482矢祭町</t>
  </si>
  <si>
    <t>12237山武市</t>
  </si>
  <si>
    <t>14214伊勢原市</t>
  </si>
  <si>
    <t>20402松川町</t>
  </si>
  <si>
    <t>21507東白川村</t>
  </si>
  <si>
    <t>14361中井町</t>
  </si>
  <si>
    <t>23225知立市</t>
  </si>
  <si>
    <t>28381稲美町</t>
  </si>
  <si>
    <t>13220東大和市</t>
  </si>
  <si>
    <t>23442東浦町</t>
  </si>
  <si>
    <t>22424吉田町</t>
  </si>
  <si>
    <t>23226尾張旭市</t>
  </si>
  <si>
    <t>28382播磨町</t>
  </si>
  <si>
    <t>46533和泊町</t>
  </si>
  <si>
    <t>07484鮫川村</t>
  </si>
  <si>
    <t>13221清瀬市</t>
  </si>
  <si>
    <t>21604白川村</t>
  </si>
  <si>
    <t>28442市川町</t>
  </si>
  <si>
    <t>07501石川町</t>
  </si>
  <si>
    <t>12322酒々井町</t>
  </si>
  <si>
    <t>13222東久留米市</t>
  </si>
  <si>
    <t>14217南足柄市</t>
  </si>
  <si>
    <t>20407阿智村</t>
  </si>
  <si>
    <t>27213泉佐野市</t>
  </si>
  <si>
    <t>28443福崎町</t>
  </si>
  <si>
    <t>12329栄町</t>
  </si>
  <si>
    <t>14218綾瀬市</t>
  </si>
  <si>
    <t>23229豊明市</t>
  </si>
  <si>
    <t>07503平田村</t>
  </si>
  <si>
    <t>11241鶴ヶ島市</t>
  </si>
  <si>
    <t>13224多摩市</t>
  </si>
  <si>
    <t>20410根羽村</t>
  </si>
  <si>
    <t>27215寝屋川市</t>
  </si>
  <si>
    <t>04216富谷市</t>
  </si>
  <si>
    <t>40344須恵町</t>
  </si>
  <si>
    <t>43511五木村</t>
  </si>
  <si>
    <t>01459美瑛町</t>
  </si>
  <si>
    <t>07504浅川町</t>
  </si>
  <si>
    <t>11242日高市</t>
  </si>
  <si>
    <t>13225稲城市</t>
  </si>
  <si>
    <t>20411下條村</t>
  </si>
  <si>
    <t>23231田原市</t>
  </si>
  <si>
    <t>01645豊頃町</t>
  </si>
  <si>
    <t>28481上郡町</t>
  </si>
  <si>
    <t>40345新宮町</t>
  </si>
  <si>
    <t>07505古殿町</t>
  </si>
  <si>
    <t>11243吉川市</t>
  </si>
  <si>
    <t>13227羽村市</t>
  </si>
  <si>
    <t>14341大磯町</t>
  </si>
  <si>
    <t>20412売木村</t>
  </si>
  <si>
    <t>23232愛西市</t>
  </si>
  <si>
    <t>27217松原市</t>
  </si>
  <si>
    <t>28501佐用町</t>
  </si>
  <si>
    <t>40348久山町</t>
  </si>
  <si>
    <t>01332福島町</t>
  </si>
  <si>
    <t>07521三春町</t>
  </si>
  <si>
    <t>11245ふじみ野市</t>
  </si>
  <si>
    <t>12403九十九里町</t>
  </si>
  <si>
    <t>13228あきる野市</t>
  </si>
  <si>
    <t>14342二宮町</t>
  </si>
  <si>
    <t>27218大東市</t>
  </si>
  <si>
    <t>01575壮瞥町</t>
  </si>
  <si>
    <t>28585香美町</t>
  </si>
  <si>
    <t>40349粕屋町</t>
  </si>
  <si>
    <t>43514あさぎり町</t>
  </si>
  <si>
    <t>01394蘭越町</t>
  </si>
  <si>
    <t>12409芝山町</t>
  </si>
  <si>
    <t>13229西東京市</t>
  </si>
  <si>
    <t>20414泰阜村</t>
  </si>
  <si>
    <t>28586新温泉町</t>
  </si>
  <si>
    <t>40381芦屋町</t>
  </si>
  <si>
    <t>43531苓北町</t>
  </si>
  <si>
    <t>01334木古内町</t>
  </si>
  <si>
    <t>07541広野町</t>
  </si>
  <si>
    <t>14362大井町</t>
  </si>
  <si>
    <t>27220箕面市</t>
  </si>
  <si>
    <t>11381美里町</t>
  </si>
  <si>
    <t>40382水巻町</t>
  </si>
  <si>
    <t>01602平取町</t>
  </si>
  <si>
    <t>01337七飯町</t>
  </si>
  <si>
    <t>13305日の出町</t>
  </si>
  <si>
    <t>23236みよし市</t>
  </si>
  <si>
    <t>27221柏原市</t>
  </si>
  <si>
    <t>40383岡垣町</t>
  </si>
  <si>
    <t>07543富岡町</t>
  </si>
  <si>
    <t>12422睦沢町</t>
  </si>
  <si>
    <t>13307檜原村</t>
  </si>
  <si>
    <t>14364山北町</t>
  </si>
  <si>
    <t>20417大鹿村</t>
  </si>
  <si>
    <t>01345森町</t>
  </si>
  <si>
    <t>12423長生村</t>
  </si>
  <si>
    <t>14366開成町</t>
  </si>
  <si>
    <t>20422上松町</t>
  </si>
  <si>
    <t>23238長久手市</t>
  </si>
  <si>
    <t>20425木祖村</t>
  </si>
  <si>
    <t>40401小竹町</t>
  </si>
  <si>
    <t>07545大熊町</t>
  </si>
  <si>
    <t>11341滑川町</t>
  </si>
  <si>
    <t>12424白子町</t>
  </si>
  <si>
    <t>20423南木曽町</t>
  </si>
  <si>
    <t>23302東郷町</t>
  </si>
  <si>
    <t>40402鞍手町</t>
  </si>
  <si>
    <t>01347長万部町</t>
  </si>
  <si>
    <t>07546双葉町</t>
  </si>
  <si>
    <t>11342嵐山町</t>
  </si>
  <si>
    <t>12426長柄町</t>
  </si>
  <si>
    <t>27225高石市</t>
  </si>
  <si>
    <t>40421桂川町</t>
  </si>
  <si>
    <t>01361江差町</t>
  </si>
  <si>
    <t>13363新島村</t>
  </si>
  <si>
    <t>14384湯河原町</t>
  </si>
  <si>
    <t>27226藤井寺市</t>
  </si>
  <si>
    <t>01362上ノ国町</t>
  </si>
  <si>
    <t>07548葛尾村</t>
  </si>
  <si>
    <t>11346川島町</t>
  </si>
  <si>
    <t>12441大多喜町</t>
  </si>
  <si>
    <t>13364神津島村</t>
  </si>
  <si>
    <t>14401愛川町</t>
  </si>
  <si>
    <t>20430大桑村</t>
  </si>
  <si>
    <t>23362扶桑町</t>
  </si>
  <si>
    <t>27227東大阪市</t>
  </si>
  <si>
    <t>40448東峰村</t>
  </si>
  <si>
    <t>01363厚沢部町</t>
  </si>
  <si>
    <t>07561新地町</t>
  </si>
  <si>
    <t>12443御宿町</t>
  </si>
  <si>
    <t>20432木曽町</t>
  </si>
  <si>
    <t>23424大治町</t>
  </si>
  <si>
    <t>27228泉南市</t>
  </si>
  <si>
    <t>01364乙部町</t>
  </si>
  <si>
    <t>07564飯舘村</t>
  </si>
  <si>
    <t>12463鋸南町</t>
  </si>
  <si>
    <t>11349ときがわ町</t>
  </si>
  <si>
    <t>13401八丈町</t>
  </si>
  <si>
    <t>01399京極町</t>
  </si>
  <si>
    <t>20448生坂村</t>
  </si>
  <si>
    <t>27230交野市</t>
  </si>
  <si>
    <t>40544広川町</t>
  </si>
  <si>
    <t>01370今金町</t>
  </si>
  <si>
    <t>13402青ヶ島村</t>
  </si>
  <si>
    <t>20450山形村</t>
  </si>
  <si>
    <t>23441阿久比町</t>
  </si>
  <si>
    <t>27231大阪狭山市</t>
  </si>
  <si>
    <t>40601香春町</t>
  </si>
  <si>
    <t>01371せたな町</t>
  </si>
  <si>
    <t>27232阪南市</t>
  </si>
  <si>
    <t>40602添田町</t>
  </si>
  <si>
    <t>01391島牧村</t>
  </si>
  <si>
    <t>01395ニセコ町</t>
  </si>
  <si>
    <t>11363長瀞町</t>
  </si>
  <si>
    <t>20452筑北村</t>
  </si>
  <si>
    <t>23445南知多町</t>
  </si>
  <si>
    <t>40604糸田町</t>
  </si>
  <si>
    <t>01392寿都町</t>
  </si>
  <si>
    <t>11365小鹿野町</t>
  </si>
  <si>
    <t>20481池田町</t>
  </si>
  <si>
    <t>23446美浜町</t>
  </si>
  <si>
    <t>27321豊能町</t>
  </si>
  <si>
    <t>01393黒松内町</t>
  </si>
  <si>
    <t>11369東秩父村</t>
  </si>
  <si>
    <t>20482松川村</t>
  </si>
  <si>
    <t>23447武豊町</t>
  </si>
  <si>
    <t>20485白馬村</t>
  </si>
  <si>
    <t>23501幸田町</t>
  </si>
  <si>
    <t>20486小谷村</t>
  </si>
  <si>
    <t>23561設楽町</t>
  </si>
  <si>
    <t>27361熊取町</t>
  </si>
  <si>
    <t>40610福智町</t>
  </si>
  <si>
    <t>20521坂城町</t>
  </si>
  <si>
    <t>27362田尻町</t>
  </si>
  <si>
    <t>40621苅田町</t>
  </si>
  <si>
    <t>01397留寿都村</t>
  </si>
  <si>
    <t>11408寄居町</t>
  </si>
  <si>
    <t>23563豊根村</t>
  </si>
  <si>
    <t>40625みやこ町</t>
  </si>
  <si>
    <t>01398喜茂別町</t>
  </si>
  <si>
    <t>11442宮代町</t>
  </si>
  <si>
    <t>27381太子町</t>
  </si>
  <si>
    <t>40642吉富町</t>
  </si>
  <si>
    <t>20561山ノ内町</t>
  </si>
  <si>
    <t>27382河南町</t>
  </si>
  <si>
    <t>40646上毛町</t>
  </si>
  <si>
    <t>11465松伏町</t>
  </si>
  <si>
    <t>20562木島平村</t>
  </si>
  <si>
    <t>40647築上町</t>
  </si>
  <si>
    <t>01401共和町</t>
  </si>
  <si>
    <t>20563野沢温泉村</t>
  </si>
  <si>
    <t>20583信濃町</t>
  </si>
  <si>
    <t>01403泊村</t>
  </si>
  <si>
    <t>20588小川村</t>
  </si>
  <si>
    <t>01404神恵内村</t>
  </si>
  <si>
    <t>01405積丹町</t>
  </si>
  <si>
    <t>20602栄村</t>
  </si>
  <si>
    <t>01407仁木町</t>
  </si>
  <si>
    <t>01409赤井川村</t>
  </si>
  <si>
    <t>01423南幌町</t>
  </si>
  <si>
    <t>01424奈井江町</t>
  </si>
  <si>
    <t>01428長沼町</t>
  </si>
  <si>
    <t>01429栗山町</t>
  </si>
  <si>
    <t>01430月形町</t>
  </si>
  <si>
    <t>01431浦臼町</t>
  </si>
  <si>
    <t>01433妹背牛町</t>
  </si>
  <si>
    <t>01436雨竜町</t>
  </si>
  <si>
    <t>01437北竜町</t>
  </si>
  <si>
    <t>01438沼田町</t>
  </si>
  <si>
    <t>01452鷹栖町</t>
  </si>
  <si>
    <t>01453東神楽町</t>
  </si>
  <si>
    <t>01454当麻町</t>
  </si>
  <si>
    <t>01455比布町</t>
  </si>
  <si>
    <t>01456愛別町</t>
  </si>
  <si>
    <t>01458東川町</t>
  </si>
  <si>
    <t>01461中富良野町</t>
  </si>
  <si>
    <t>01463占冠村</t>
  </si>
  <si>
    <t>01469美深町</t>
  </si>
  <si>
    <t>01471中川町</t>
  </si>
  <si>
    <t>01481増毛町</t>
  </si>
  <si>
    <t>01482小平町</t>
  </si>
  <si>
    <t>01484羽幌町</t>
  </si>
  <si>
    <t>01485初山別村</t>
  </si>
  <si>
    <t>01511猿払村</t>
  </si>
  <si>
    <t>01518利尻町</t>
  </si>
  <si>
    <t>01544津別町</t>
  </si>
  <si>
    <t>01545斜里町</t>
  </si>
  <si>
    <t>01546清里町</t>
  </si>
  <si>
    <t>01636清水町</t>
  </si>
  <si>
    <t>01547小清水町</t>
  </si>
  <si>
    <t>01549訓子府町</t>
  </si>
  <si>
    <t>01550置戸町</t>
  </si>
  <si>
    <t>01552佐呂間町</t>
  </si>
  <si>
    <t>01560滝上町</t>
  </si>
  <si>
    <t>01561興部町</t>
  </si>
  <si>
    <t>01563雄武町</t>
  </si>
  <si>
    <t>01578白老町</t>
  </si>
  <si>
    <t>01581厚真町</t>
  </si>
  <si>
    <t>01586むかわ町</t>
  </si>
  <si>
    <t>01604新冠町</t>
  </si>
  <si>
    <t>01608様似町</t>
  </si>
  <si>
    <t>01609えりも町</t>
  </si>
  <si>
    <t>01610新ひだか町</t>
  </si>
  <si>
    <t>01635新得町</t>
  </si>
  <si>
    <t>01638中札内村</t>
  </si>
  <si>
    <t>41南浜</t>
  </si>
  <si>
    <t>01641大樹町</t>
  </si>
  <si>
    <t>01642広尾町</t>
  </si>
  <si>
    <t>01643幕別町</t>
  </si>
  <si>
    <t>01644池田町</t>
  </si>
  <si>
    <t>01646本別町</t>
  </si>
  <si>
    <t>01648陸別町</t>
  </si>
  <si>
    <t>01649浦幌町</t>
  </si>
  <si>
    <t>01661釧路町</t>
  </si>
  <si>
    <t>01662厚岸町</t>
  </si>
  <si>
    <t>01664標茶町</t>
  </si>
  <si>
    <t>01668白糠町</t>
  </si>
  <si>
    <t>01692中標津町</t>
  </si>
  <si>
    <t>01693標津町</t>
  </si>
  <si>
    <t>-1で自治体数</t>
    <rPh sb="4" eb="7">
      <t>ジチタイスウ</t>
    </rPh>
    <phoneticPr fontId="21"/>
  </si>
  <si>
    <t>00（地域区分2指定なし）</t>
  </si>
  <si>
    <t>01息栖</t>
  </si>
  <si>
    <t>05太田新町</t>
  </si>
  <si>
    <t>06大野原</t>
  </si>
  <si>
    <t>07大野原中央</t>
  </si>
  <si>
    <t>09賀</t>
  </si>
  <si>
    <t>10神栖</t>
  </si>
  <si>
    <t>12北浜</t>
  </si>
  <si>
    <t>15芝崎</t>
  </si>
  <si>
    <t>17須田</t>
  </si>
  <si>
    <t>18砂山</t>
  </si>
  <si>
    <t>19高浜</t>
  </si>
  <si>
    <t>24土合西</t>
  </si>
  <si>
    <t>25土合東</t>
  </si>
  <si>
    <t>27土合南</t>
  </si>
  <si>
    <t>学校用什器類</t>
    <rPh sb="0" eb="2">
      <t>ガッコウ</t>
    </rPh>
    <rPh sb="2" eb="3">
      <t>ヨウ</t>
    </rPh>
    <rPh sb="3" eb="6">
      <t>ジュウキルイ</t>
    </rPh>
    <phoneticPr fontId="21"/>
  </si>
  <si>
    <t>30萩原</t>
  </si>
  <si>
    <t>32波崎新港</t>
  </si>
  <si>
    <t>33東深芝</t>
  </si>
  <si>
    <t>36平泉東</t>
  </si>
  <si>
    <t>37深芝</t>
  </si>
  <si>
    <t>38深芝南</t>
  </si>
  <si>
    <t>39堀割</t>
  </si>
  <si>
    <t>40溝口</t>
  </si>
  <si>
    <t>42矢田部</t>
  </si>
  <si>
    <t>神栖支店</t>
    <rPh sb="0" eb="2">
      <t>カミス</t>
    </rPh>
    <rPh sb="2" eb="4">
      <t>シテン</t>
    </rPh>
    <phoneticPr fontId="21"/>
  </si>
  <si>
    <t>46若松中央</t>
  </si>
  <si>
    <t>47鰐川</t>
  </si>
  <si>
    <t>02準市内</t>
  </si>
  <si>
    <t>03鹿行内</t>
  </si>
  <si>
    <t>04県内</t>
  </si>
  <si>
    <t>05準県内</t>
  </si>
  <si>
    <t>06県外</t>
  </si>
  <si>
    <t>渋谷４９９１－５</t>
    <rPh sb="0" eb="2">
      <t>シブヤ</t>
    </rPh>
    <phoneticPr fontId="21"/>
  </si>
  <si>
    <t>123</t>
  </si>
  <si>
    <t>890</t>
  </si>
  <si>
    <t>1234</t>
  </si>
  <si>
    <t>2事業所申請</t>
  </si>
  <si>
    <t>支店長</t>
    <rPh sb="0" eb="3">
      <t>シテンチョウ</t>
    </rPh>
    <phoneticPr fontId="21"/>
  </si>
  <si>
    <t>神栖　花子</t>
    <rPh sb="0" eb="2">
      <t>カミス</t>
    </rPh>
    <rPh sb="3" eb="5">
      <t>ハナコ</t>
    </rPh>
    <phoneticPr fontId="21"/>
  </si>
  <si>
    <t>314</t>
  </si>
  <si>
    <t>0115</t>
  </si>
  <si>
    <t>0299</t>
  </si>
  <si>
    <t>1111</t>
  </si>
  <si>
    <t>1112</t>
  </si>
  <si>
    <t>契約　一朗</t>
    <rPh sb="0" eb="2">
      <t>ケイヤク</t>
    </rPh>
    <rPh sb="3" eb="5">
      <t>イチロウ</t>
    </rPh>
    <phoneticPr fontId="21"/>
  </si>
  <si>
    <t>ケイヤク　イチロウ</t>
  </si>
  <si>
    <t>平成30</t>
  </si>
  <si>
    <t>09</t>
  </si>
  <si>
    <t>10</t>
  </si>
  <si>
    <t>令和2</t>
  </si>
  <si>
    <t>（株）</t>
  </si>
  <si>
    <t>10定時申請（新規）</t>
  </si>
  <si>
    <t>カミスショウテン</t>
  </si>
  <si>
    <t>カミス</t>
  </si>
  <si>
    <t>150</t>
  </si>
  <si>
    <t>06</t>
  </si>
  <si>
    <t>07</t>
  </si>
  <si>
    <t>教材</t>
    <rPh sb="0" eb="2">
      <t>キョウザイ</t>
    </rPh>
    <phoneticPr fontId="21"/>
  </si>
  <si>
    <t>受付・電話交換業務</t>
    <rPh sb="0" eb="2">
      <t>ウケツケ</t>
    </rPh>
    <rPh sb="3" eb="5">
      <t>デンワ</t>
    </rPh>
    <rPh sb="5" eb="7">
      <t>コウカン</t>
    </rPh>
    <rPh sb="7" eb="9">
      <t>ギョウム</t>
    </rPh>
    <phoneticPr fontId="21"/>
  </si>
  <si>
    <t>電気の供給</t>
    <rPh sb="0" eb="2">
      <t>デンキ</t>
    </rPh>
    <rPh sb="3" eb="5">
      <t>キョウキュウ</t>
    </rPh>
    <phoneticPr fontId="21"/>
  </si>
  <si>
    <t>7・8</t>
  </si>
  <si>
    <t>22138浜松市中央区</t>
  </si>
  <si>
    <t>22139浜松市浜名区</t>
  </si>
  <si>
    <t>28221丹波篠山市</t>
  </si>
  <si>
    <t>40231那珂川市</t>
  </si>
  <si>
    <t>9・10</t>
  </si>
  <si>
    <t>以下に入力すること(1行につき20文字以内、行をまたがらないように入力すること)。</t>
    <rPh sb="0" eb="2">
      <t>イカ</t>
    </rPh>
    <rPh sb="3" eb="5">
      <t>ニュウリョク</t>
    </rPh>
    <rPh sb="11" eb="15">
      <t>ギョウ</t>
    </rPh>
    <rPh sb="17" eb="21">
      <t>モジイ</t>
    </rPh>
    <rPh sb="22" eb="23">
      <t>ギョウ</t>
    </rPh>
    <rPh sb="33" eb="39">
      <t>ニュウリョク</t>
    </rPh>
    <phoneticPr fontId="21"/>
  </si>
  <si>
    <t>神栖市長　木内 敏之　殿</t>
    <rPh sb="0" eb="2">
      <t>カミス</t>
    </rPh>
    <rPh sb="2" eb="4">
      <t>シチョウ</t>
    </rPh>
    <rPh sb="11" eb="12">
      <t>ドノ</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</si>
</sst>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 &quot;m&quot;月 &quot;d&quot;日 &quot;"/>
    <numFmt numFmtId="177" formatCode="yyyy/m/d;@"/>
    <numFmt numFmtId="178" formatCode="#,##0_ "/>
  </numFmts>
  <fonts count="45">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9"/>
      <color auto="1"/>
      <name val="ＭＳ Ｐゴシック"/>
      <family val="3"/>
    </font>
    <font>
      <sz val="11"/>
      <color theme="1"/>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8"/>
      <color indexed="8"/>
      <name val="ＭＳ 明朝"/>
      <family val="1"/>
    </font>
    <font>
      <sz val="11"/>
      <color indexed="8"/>
      <name val="ＭＳ 明朝"/>
      <family val="1"/>
    </font>
    <font>
      <b/>
      <sz val="16"/>
      <color indexed="8"/>
      <name val="ＭＳ ゴシック"/>
      <family val="3"/>
    </font>
    <font>
      <sz val="10"/>
      <color indexed="8"/>
      <name val="ＭＳ ゴシック"/>
      <family val="3"/>
    </font>
    <font>
      <sz val="11"/>
      <color indexed="10"/>
      <name val="ＭＳ 明朝"/>
      <family val="1"/>
    </font>
    <font>
      <sz val="11"/>
      <color auto="1"/>
      <name val="ＭＳ 明朝"/>
      <family val="1"/>
    </font>
    <font>
      <b/>
      <sz val="12"/>
      <color indexed="8"/>
      <name val="ＭＳ ゴシック"/>
      <family val="3"/>
    </font>
    <font>
      <sz val="9"/>
      <color indexed="8"/>
      <name val="ＭＳ 明朝"/>
      <family val="1"/>
    </font>
    <font>
      <u/>
      <sz val="11"/>
      <color indexed="12"/>
      <name val="ＭＳ Ｐゴシック"/>
      <family val="3"/>
    </font>
    <font>
      <b/>
      <sz val="12"/>
      <color auto="1"/>
      <name val="ＭＳ ゴシック"/>
      <family val="3"/>
    </font>
    <font>
      <sz val="12"/>
      <color indexed="8"/>
      <name val="ＭＳ ゴシック"/>
      <family val="3"/>
    </font>
    <font>
      <sz val="8"/>
      <color indexed="8"/>
      <name val="ＭＳ 明朝"/>
      <family val="1"/>
    </font>
    <font>
      <b/>
      <sz val="12"/>
      <color indexed="8"/>
      <name val="ＭＳ 明朝"/>
      <family val="1"/>
    </font>
    <font>
      <sz val="12"/>
      <color indexed="8"/>
      <name val="ＭＳ 明朝"/>
      <family val="1"/>
    </font>
    <font>
      <sz val="10"/>
      <color indexed="8"/>
      <name val="ＭＳ 明朝"/>
      <family val="1"/>
    </font>
    <font>
      <sz val="11"/>
      <color indexed="8"/>
      <name val="ＭＳ ゴシック"/>
      <family val="3"/>
    </font>
    <font>
      <sz val="14"/>
      <color indexed="8"/>
      <name val="ＭＳ 明朝"/>
      <family val="1"/>
    </font>
    <font>
      <sz val="9"/>
      <color indexed="8"/>
      <name val="ＭＳ ゴシック"/>
      <family val="3"/>
    </font>
    <font>
      <sz val="12"/>
      <color auto="1"/>
      <name val="ＭＳ ゴシック"/>
      <family val="3"/>
    </font>
    <font>
      <sz val="11"/>
      <color rgb="FFFF0000"/>
      <name val="ＭＳ ゴシック"/>
      <family val="3"/>
    </font>
    <font>
      <sz val="10"/>
      <color indexed="8"/>
      <name val="ＭＳ Ｐゴシック"/>
      <family val="3"/>
    </font>
    <font>
      <b/>
      <sz val="10"/>
      <color indexed="8"/>
      <name val="ＭＳ Ｐゴシック"/>
      <family val="3"/>
    </font>
    <font>
      <sz val="9"/>
      <color indexed="8"/>
      <name val="メイリオ"/>
      <family val="3"/>
    </font>
  </fonts>
  <fills count="2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dashed">
        <color auto="1"/>
      </bottom>
      <diagonal/>
    </border>
    <border>
      <left style="medium">
        <color indexed="64"/>
      </left>
      <right/>
      <top/>
      <bottom/>
      <diagonal/>
    </border>
    <border>
      <left style="medium">
        <color indexed="64"/>
      </left>
      <right/>
      <top style="dashed">
        <color auto="1"/>
      </top>
      <bottom style="dashed">
        <color auto="1"/>
      </bottom>
      <diagonal/>
    </border>
    <border>
      <left style="medium">
        <color indexed="64"/>
      </left>
      <right/>
      <top/>
      <bottom style="dashed">
        <color auto="1"/>
      </bottom>
      <diagonal/>
    </border>
    <border>
      <left style="medium">
        <color indexed="64"/>
      </left>
      <right/>
      <top/>
      <bottom style="medium">
        <color auto="1"/>
      </bottom>
      <diagonal/>
    </border>
    <border>
      <left style="medium">
        <color indexed="64"/>
      </left>
      <right/>
      <top style="dashed">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dashed">
        <color auto="1"/>
      </bottom>
      <diagonal/>
    </border>
    <border>
      <left/>
      <right/>
      <top style="dashed">
        <color auto="1"/>
      </top>
      <bottom style="dashed">
        <color auto="1"/>
      </bottom>
      <diagonal/>
    </border>
    <border>
      <left/>
      <right/>
      <top/>
      <bottom style="dashed">
        <color auto="1"/>
      </bottom>
      <diagonal/>
    </border>
    <border>
      <left/>
      <right/>
      <top/>
      <bottom style="medium">
        <color auto="1"/>
      </bottom>
      <diagonal/>
    </border>
    <border>
      <left/>
      <right/>
      <top style="dashed">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dashed">
        <color auto="1"/>
      </bottom>
      <diagonal/>
    </border>
    <border>
      <left/>
      <right style="medium">
        <color indexed="64"/>
      </right>
      <top/>
      <bottom/>
      <diagonal/>
    </border>
    <border>
      <left/>
      <right style="medium">
        <color indexed="64"/>
      </right>
      <top style="dashed">
        <color auto="1"/>
      </top>
      <bottom style="dashed">
        <color auto="1"/>
      </bottom>
      <diagonal/>
    </border>
    <border>
      <left/>
      <right style="medium">
        <color indexed="64"/>
      </right>
      <top/>
      <bottom style="dashed">
        <color auto="1"/>
      </bottom>
      <diagonal/>
    </border>
    <border>
      <left/>
      <right style="medium">
        <color indexed="64"/>
      </right>
      <top/>
      <bottom style="medium">
        <color auto="1"/>
      </bottom>
      <diagonal/>
    </border>
    <border>
      <left/>
      <right style="medium">
        <color indexed="64"/>
      </right>
      <top style="dashed">
        <color auto="1"/>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medium">
        <color indexed="64"/>
      </top>
      <bottom style="thin">
        <color indexed="64"/>
      </bottom>
      <diagonal/>
    </border>
    <border>
      <left/>
      <right/>
      <top style="thin">
        <color indexed="64"/>
      </top>
      <bottom/>
      <diagonal/>
    </border>
    <border>
      <left/>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 fillId="0" borderId="0">
      <alignment vertical="center"/>
    </xf>
    <xf numFmtId="0" fontId="10" fillId="0" borderId="0"/>
    <xf numFmtId="0" fontId="1" fillId="0" borderId="0">
      <alignment vertical="center"/>
    </xf>
    <xf numFmtId="0" fontId="10" fillId="0" borderId="0"/>
    <xf numFmtId="0" fontId="1" fillId="0" borderId="0">
      <alignment vertical="center"/>
    </xf>
    <xf numFmtId="0" fontId="1" fillId="0" borderId="0">
      <alignment vertical="center"/>
    </xf>
    <xf numFmtId="0" fontId="11" fillId="0" borderId="0"/>
    <xf numFmtId="0" fontId="11" fillId="0" borderId="0"/>
    <xf numFmtId="0" fontId="11" fillId="0" borderId="0"/>
    <xf numFmtId="0" fontId="12" fillId="0" borderId="0">
      <alignment vertical="center"/>
    </xf>
    <xf numFmtId="0" fontId="13" fillId="7"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9"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cellStyleXfs>
  <cellXfs count="275">
    <xf numFmtId="0" fontId="0" fillId="0" borderId="0" xfId="0">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5" fillId="0" borderId="0" xfId="0" applyFont="1">
      <alignment vertical="center"/>
    </xf>
    <xf numFmtId="176" fontId="23" fillId="0" borderId="0" xfId="0" applyNumberFormat="1" applyFont="1" applyAlignment="1">
      <alignment horizontal="left" vertical="center" indent="1"/>
    </xf>
    <xf numFmtId="0" fontId="23" fillId="0" borderId="0" xfId="0" applyFont="1" applyAlignment="1">
      <alignment horizontal="left" vertical="center" indent="1"/>
    </xf>
    <xf numFmtId="0" fontId="26" fillId="0" borderId="14" xfId="0" applyFont="1" applyBorder="1" applyAlignment="1">
      <alignment horizontal="right" vertical="center"/>
    </xf>
    <xf numFmtId="0" fontId="23" fillId="0" borderId="15" xfId="0" applyFont="1" applyBorder="1" applyAlignment="1">
      <alignment horizontal="center" vertical="center"/>
    </xf>
    <xf numFmtId="0" fontId="26" fillId="0" borderId="16" xfId="0" applyFont="1" applyBorder="1" applyAlignment="1">
      <alignment horizontal="left" vertical="center"/>
    </xf>
    <xf numFmtId="0" fontId="27" fillId="0" borderId="17" xfId="0" applyFont="1" applyBorder="1">
      <alignment vertical="center"/>
    </xf>
    <xf numFmtId="0" fontId="26" fillId="0" borderId="17" xfId="0" applyFont="1" applyBorder="1">
      <alignment vertical="center"/>
    </xf>
    <xf numFmtId="0" fontId="26" fillId="0" borderId="17" xfId="0" applyFont="1" applyBorder="1" applyAlignment="1">
      <alignment horizontal="left" vertical="center"/>
    </xf>
    <xf numFmtId="0" fontId="23" fillId="0" borderId="17" xfId="0" applyFont="1" applyBorder="1">
      <alignment vertical="center"/>
    </xf>
    <xf numFmtId="0" fontId="23" fillId="0" borderId="17" xfId="0" applyFont="1" applyBorder="1" applyAlignment="1">
      <alignment horizontal="left" vertical="center"/>
    </xf>
    <xf numFmtId="0" fontId="26" fillId="0" borderId="18" xfId="0" applyFont="1" applyBorder="1">
      <alignment vertical="center"/>
    </xf>
    <xf numFmtId="0" fontId="23" fillId="0" borderId="0" xfId="0" applyFont="1" applyAlignment="1">
      <alignment horizontal="right" vertical="center"/>
    </xf>
    <xf numFmtId="0" fontId="28" fillId="0" borderId="19" xfId="0" applyFont="1" applyBorder="1" applyAlignment="1" applyProtection="1">
      <alignment horizontal="center" vertical="center"/>
      <protection locked="0"/>
    </xf>
    <xf numFmtId="0" fontId="28" fillId="0" borderId="14"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9" fillId="0" borderId="0" xfId="0" applyFont="1" applyAlignment="1">
      <alignment horizontal="right" vertical="center"/>
    </xf>
    <xf numFmtId="0" fontId="23" fillId="0" borderId="21" xfId="0" applyFont="1" applyBorder="1" applyAlignment="1">
      <alignment horizontal="center" vertical="center"/>
    </xf>
    <xf numFmtId="0" fontId="28" fillId="0" borderId="22" xfId="0" applyFont="1" applyBorder="1" applyAlignment="1" applyProtection="1">
      <alignment horizontal="left" vertical="center"/>
      <protection locked="0"/>
    </xf>
    <xf numFmtId="0" fontId="28" fillId="18" borderId="23" xfId="0" applyFont="1" applyFill="1" applyBorder="1" applyAlignment="1">
      <alignment horizontal="left" vertical="center"/>
    </xf>
    <xf numFmtId="0" fontId="28" fillId="0" borderId="23" xfId="0" applyFont="1" applyBorder="1" applyAlignment="1" applyProtection="1">
      <alignment horizontal="left" vertical="center"/>
      <protection locked="0"/>
    </xf>
    <xf numFmtId="0" fontId="28" fillId="0" borderId="24" xfId="0" applyFont="1" applyBorder="1" applyAlignment="1" applyProtection="1">
      <alignment horizontal="left" vertical="center"/>
      <protection locked="0"/>
    </xf>
    <xf numFmtId="49" fontId="28" fillId="0" borderId="23" xfId="0" applyNumberFormat="1" applyFont="1" applyBorder="1" applyAlignment="1" applyProtection="1">
      <alignment horizontal="center" vertical="center"/>
      <protection locked="0"/>
    </xf>
    <xf numFmtId="49" fontId="31" fillId="0" borderId="25" xfId="52" applyNumberFormat="1" applyFont="1" applyBorder="1" applyAlignment="1" applyProtection="1">
      <alignment horizontal="center" vertical="center"/>
      <protection locked="0"/>
    </xf>
    <xf numFmtId="0" fontId="29" fillId="0" borderId="0" xfId="0" applyFont="1">
      <alignment vertical="center"/>
    </xf>
    <xf numFmtId="0" fontId="23" fillId="0" borderId="26" xfId="0" applyFont="1" applyBorder="1" applyAlignment="1">
      <alignment horizontal="center" vertical="center"/>
    </xf>
    <xf numFmtId="0" fontId="32" fillId="0" borderId="23" xfId="0" applyFont="1" applyBorder="1" applyAlignment="1">
      <alignment horizontal="center" vertical="center"/>
    </xf>
    <xf numFmtId="49" fontId="31" fillId="0" borderId="27" xfId="52" applyNumberFormat="1" applyFont="1" applyBorder="1" applyAlignment="1" applyProtection="1">
      <alignment horizontal="center" vertical="center"/>
      <protection locked="0"/>
    </xf>
    <xf numFmtId="0" fontId="23" fillId="0" borderId="28" xfId="0" applyFont="1" applyBorder="1" applyAlignment="1">
      <alignment horizontal="center" vertical="center"/>
    </xf>
    <xf numFmtId="176" fontId="23" fillId="18" borderId="25" xfId="0" applyNumberFormat="1" applyFont="1" applyFill="1" applyBorder="1" applyAlignment="1" applyProtection="1">
      <alignment horizontal="center" vertical="center"/>
      <protection locked="0"/>
    </xf>
    <xf numFmtId="0" fontId="33" fillId="0" borderId="29" xfId="0" applyFont="1" applyBorder="1" applyAlignment="1">
      <alignment horizontal="center" vertical="center"/>
    </xf>
    <xf numFmtId="0" fontId="28" fillId="0" borderId="19" xfId="0" applyFont="1" applyBorder="1" applyAlignment="1" applyProtection="1">
      <alignment horizontal="left" vertical="center"/>
      <protection locked="0"/>
    </xf>
    <xf numFmtId="0" fontId="28" fillId="18" borderId="22" xfId="0" applyFont="1" applyFill="1" applyBorder="1" applyAlignment="1">
      <alignment horizontal="left" vertical="center"/>
    </xf>
    <xf numFmtId="0" fontId="28" fillId="18" borderId="23" xfId="0" applyFont="1" applyFill="1" applyBorder="1">
      <alignment vertical="center"/>
    </xf>
    <xf numFmtId="0" fontId="23" fillId="0" borderId="30" xfId="0" applyFont="1" applyBorder="1" applyAlignment="1">
      <alignment horizontal="center" vertical="center"/>
    </xf>
    <xf numFmtId="176" fontId="23" fillId="18" borderId="31" xfId="0" applyNumberFormat="1" applyFont="1" applyFill="1" applyBorder="1" applyAlignment="1" applyProtection="1">
      <alignment horizontal="center" vertical="center"/>
      <protection locked="0"/>
    </xf>
    <xf numFmtId="0" fontId="33" fillId="0" borderId="32" xfId="0" applyFont="1" applyBorder="1" applyAlignment="1">
      <alignment horizontal="center" vertical="center"/>
    </xf>
    <xf numFmtId="0" fontId="28" fillId="0" borderId="33" xfId="0" applyFont="1" applyBorder="1">
      <alignment vertical="center"/>
    </xf>
    <xf numFmtId="0" fontId="28" fillId="0" borderId="34" xfId="0" applyFont="1" applyBorder="1">
      <alignment vertical="center"/>
    </xf>
    <xf numFmtId="0" fontId="28" fillId="18" borderId="23" xfId="0" applyFont="1" applyFill="1" applyBorder="1" applyAlignment="1">
      <alignment horizontal="center" vertical="center"/>
    </xf>
    <xf numFmtId="0" fontId="32" fillId="0" borderId="27" xfId="0" applyFont="1" applyBorder="1" applyAlignment="1">
      <alignment horizontal="center" vertical="center"/>
    </xf>
    <xf numFmtId="0" fontId="23" fillId="0" borderId="35" xfId="0" applyFont="1" applyBorder="1" applyAlignment="1">
      <alignment horizontal="center" vertical="center"/>
    </xf>
    <xf numFmtId="49" fontId="23" fillId="18" borderId="36" xfId="0" applyNumberFormat="1" applyFont="1" applyFill="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3" fillId="0" borderId="37" xfId="0" applyFont="1" applyBorder="1" applyAlignment="1">
      <alignment horizontal="center" vertical="center"/>
    </xf>
    <xf numFmtId="49" fontId="23" fillId="18" borderId="18" xfId="0" applyNumberFormat="1"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28" fillId="0" borderId="14" xfId="0" applyFont="1" applyBorder="1" applyAlignment="1" applyProtection="1">
      <alignment horizontal="center" vertical="center"/>
      <protection locked="0"/>
    </xf>
    <xf numFmtId="0" fontId="23" fillId="0" borderId="0" xfId="0" applyFont="1" applyAlignment="1">
      <alignment horizontal="right"/>
    </xf>
    <xf numFmtId="0" fontId="28" fillId="18" borderId="39" xfId="0" applyFont="1" applyFill="1" applyBorder="1" applyAlignment="1">
      <alignment horizontal="left" vertical="center"/>
    </xf>
    <xf numFmtId="0" fontId="28" fillId="18" borderId="40" xfId="0" applyFont="1" applyFill="1" applyBorder="1" applyAlignment="1">
      <alignment horizontal="left" vertical="center"/>
    </xf>
    <xf numFmtId="0" fontId="28" fillId="0" borderId="40" xfId="0" applyFont="1" applyBorder="1" applyAlignment="1" applyProtection="1">
      <alignment horizontal="left" vertical="center"/>
      <protection locked="0"/>
    </xf>
    <xf numFmtId="0" fontId="28" fillId="18" borderId="40" xfId="0" applyFont="1" applyFill="1" applyBorder="1" applyAlignment="1">
      <alignment horizontal="center" vertical="center"/>
    </xf>
    <xf numFmtId="0" fontId="28" fillId="18" borderId="40" xfId="0" applyFont="1" applyFill="1" applyBorder="1">
      <alignment vertical="center"/>
    </xf>
    <xf numFmtId="0" fontId="28" fillId="0" borderId="41" xfId="0" applyFont="1" applyBorder="1" applyAlignment="1" applyProtection="1">
      <alignment horizontal="center" vertical="center"/>
      <protection locked="0"/>
    </xf>
    <xf numFmtId="177" fontId="23" fillId="0" borderId="0" xfId="0" applyNumberFormat="1" applyFont="1" applyAlignment="1">
      <alignment horizontal="left" vertical="center"/>
    </xf>
    <xf numFmtId="0" fontId="23" fillId="19" borderId="0" xfId="0" applyFont="1" applyFill="1" applyAlignment="1">
      <alignment horizontal="left" vertical="center"/>
    </xf>
    <xf numFmtId="0" fontId="34" fillId="0" borderId="0" xfId="0" applyFont="1" applyAlignment="1">
      <alignment horizontal="center" vertical="center"/>
    </xf>
    <xf numFmtId="49" fontId="23" fillId="0" borderId="0" xfId="0" applyNumberFormat="1" applyFont="1">
      <alignment vertical="center"/>
    </xf>
    <xf numFmtId="0" fontId="35" fillId="0" borderId="0" xfId="0" applyFont="1">
      <alignment vertical="center"/>
    </xf>
    <xf numFmtId="0" fontId="23" fillId="0" borderId="42" xfId="0" applyFont="1" applyBorder="1" applyAlignment="1">
      <alignment horizontal="left" vertical="center"/>
    </xf>
    <xf numFmtId="0" fontId="36" fillId="0" borderId="29" xfId="0" applyFont="1" applyBorder="1" applyAlignment="1">
      <alignment horizontal="center" vertical="center" wrapTex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29" xfId="0"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42" xfId="0" applyFont="1" applyBorder="1">
      <alignment vertical="center"/>
    </xf>
    <xf numFmtId="0" fontId="23" fillId="0" borderId="50" xfId="0" applyFont="1" applyBorder="1" applyAlignment="1">
      <alignment horizontal="center" vertical="center"/>
    </xf>
    <xf numFmtId="49" fontId="23" fillId="0" borderId="51" xfId="0" applyNumberFormat="1" applyFont="1" applyBorder="1">
      <alignment vertical="center"/>
    </xf>
    <xf numFmtId="49" fontId="23" fillId="0" borderId="34" xfId="0" applyNumberFormat="1" applyFont="1" applyBorder="1">
      <alignment vertical="center"/>
    </xf>
    <xf numFmtId="49" fontId="23" fillId="0" borderId="52" xfId="0" applyNumberFormat="1" applyFont="1" applyBorder="1">
      <alignment vertical="center"/>
    </xf>
    <xf numFmtId="49" fontId="23" fillId="0" borderId="33" xfId="0" applyNumberFormat="1" applyFont="1" applyBorder="1">
      <alignment vertical="center"/>
    </xf>
    <xf numFmtId="49" fontId="23" fillId="0" borderId="33" xfId="39" applyNumberFormat="1" applyFont="1" applyBorder="1"/>
    <xf numFmtId="49" fontId="23" fillId="0" borderId="34" xfId="39" applyNumberFormat="1" applyFont="1" applyBorder="1"/>
    <xf numFmtId="49" fontId="23" fillId="0" borderId="52" xfId="39" applyNumberFormat="1" applyFont="1" applyBorder="1"/>
    <xf numFmtId="49" fontId="23" fillId="0" borderId="53" xfId="39" applyNumberFormat="1" applyFont="1" applyBorder="1"/>
    <xf numFmtId="0" fontId="23" fillId="0" borderId="34" xfId="0" applyFont="1" applyBorder="1">
      <alignment vertical="center"/>
    </xf>
    <xf numFmtId="0" fontId="23" fillId="0" borderId="53" xfId="0" applyFont="1" applyBorder="1">
      <alignment vertical="center"/>
    </xf>
    <xf numFmtId="0" fontId="23" fillId="0" borderId="29" xfId="0" applyFont="1" applyBorder="1" applyAlignment="1">
      <alignment horizontal="center" vertical="center"/>
    </xf>
    <xf numFmtId="49" fontId="37" fillId="0" borderId="54" xfId="0" applyNumberFormat="1" applyFont="1" applyBorder="1" applyProtection="1">
      <alignment vertical="center"/>
      <protection locked="0"/>
    </xf>
    <xf numFmtId="49" fontId="37" fillId="0" borderId="55" xfId="0" applyNumberFormat="1" applyFont="1" applyBorder="1" applyProtection="1">
      <alignment vertical="center"/>
      <protection locked="0"/>
    </xf>
    <xf numFmtId="49" fontId="37" fillId="0" borderId="56" xfId="0" applyNumberFormat="1" applyFont="1" applyBorder="1" applyProtection="1">
      <alignment vertical="center"/>
      <protection locked="0"/>
    </xf>
    <xf numFmtId="49" fontId="37" fillId="0" borderId="57" xfId="0" applyNumberFormat="1" applyFont="1" applyBorder="1" applyProtection="1">
      <alignment vertical="center"/>
      <protection locked="0"/>
    </xf>
    <xf numFmtId="49" fontId="37" fillId="0" borderId="58" xfId="0" applyNumberFormat="1" applyFont="1" applyBorder="1" applyProtection="1">
      <alignment vertical="center"/>
      <protection locked="0"/>
    </xf>
    <xf numFmtId="49" fontId="37" fillId="0" borderId="59" xfId="0" applyNumberFormat="1" applyFont="1" applyBorder="1" applyProtection="1">
      <alignment vertical="center"/>
      <protection locked="0"/>
    </xf>
    <xf numFmtId="0" fontId="23" fillId="0" borderId="42" xfId="0" applyFont="1" applyBorder="1" applyAlignment="1">
      <alignment horizontal="right" vertical="center"/>
    </xf>
    <xf numFmtId="49" fontId="23" fillId="0" borderId="60" xfId="0" applyNumberFormat="1" applyFont="1" applyBorder="1">
      <alignment vertical="center"/>
    </xf>
    <xf numFmtId="49" fontId="23" fillId="0" borderId="61" xfId="0" applyNumberFormat="1" applyFont="1" applyBorder="1">
      <alignment vertical="center"/>
    </xf>
    <xf numFmtId="49" fontId="23" fillId="0" borderId="62" xfId="0" applyNumberFormat="1" applyFont="1" applyBorder="1">
      <alignment vertical="center"/>
    </xf>
    <xf numFmtId="49" fontId="23" fillId="0" borderId="63" xfId="0" applyNumberFormat="1" applyFont="1" applyBorder="1">
      <alignment vertical="center"/>
    </xf>
    <xf numFmtId="0" fontId="23" fillId="0" borderId="63" xfId="0" applyFont="1" applyBorder="1">
      <alignment vertical="center"/>
    </xf>
    <xf numFmtId="0" fontId="23" fillId="0" borderId="64" xfId="0" applyFont="1" applyBorder="1">
      <alignment vertical="center"/>
    </xf>
    <xf numFmtId="0" fontId="23" fillId="0" borderId="61" xfId="0" applyFont="1" applyBorder="1">
      <alignment vertical="center"/>
    </xf>
    <xf numFmtId="0" fontId="23" fillId="0" borderId="32" xfId="0" applyFont="1" applyBorder="1" applyAlignment="1">
      <alignment horizontal="center" vertical="center"/>
    </xf>
    <xf numFmtId="49" fontId="37" fillId="0" borderId="65" xfId="0" applyNumberFormat="1" applyFont="1" applyBorder="1" applyProtection="1">
      <alignment vertical="center"/>
      <protection locked="0"/>
    </xf>
    <xf numFmtId="49" fontId="37" fillId="0" borderId="0" xfId="0" applyNumberFormat="1" applyFont="1" applyProtection="1">
      <alignment vertical="center"/>
      <protection locked="0"/>
    </xf>
    <xf numFmtId="49" fontId="37" fillId="0" borderId="66" xfId="0" applyNumberFormat="1" applyFont="1" applyBorder="1" applyProtection="1">
      <alignment vertical="center"/>
      <protection locked="0"/>
    </xf>
    <xf numFmtId="49" fontId="37" fillId="0" borderId="67" xfId="0" applyNumberFormat="1" applyFont="1" applyBorder="1" applyProtection="1">
      <alignment vertical="center"/>
      <protection locked="0"/>
    </xf>
    <xf numFmtId="49" fontId="37" fillId="0" borderId="68" xfId="0" applyNumberFormat="1" applyFont="1" applyBorder="1" applyProtection="1">
      <alignment vertical="center"/>
      <protection locked="0"/>
    </xf>
    <xf numFmtId="49" fontId="37" fillId="0" borderId="69" xfId="0" applyNumberFormat="1" applyFont="1" applyBorder="1" applyProtection="1">
      <alignment vertical="center"/>
      <protection locked="0"/>
    </xf>
    <xf numFmtId="0" fontId="37" fillId="18" borderId="42" xfId="0" applyFont="1" applyFill="1" applyBorder="1" applyAlignment="1">
      <alignment horizontal="left" vertical="center"/>
    </xf>
    <xf numFmtId="49" fontId="23" fillId="0" borderId="70" xfId="0" quotePrefix="1" applyNumberFormat="1" applyFont="1" applyBorder="1">
      <alignment vertical="center"/>
    </xf>
    <xf numFmtId="49" fontId="23" fillId="0" borderId="20" xfId="0" applyNumberFormat="1" applyFont="1" applyBorder="1">
      <alignment vertical="center"/>
    </xf>
    <xf numFmtId="49" fontId="23" fillId="0" borderId="20" xfId="0" quotePrefix="1" applyNumberFormat="1" applyFont="1" applyBorder="1">
      <alignment vertical="center"/>
    </xf>
    <xf numFmtId="49" fontId="27" fillId="0" borderId="20" xfId="39" applyNumberFormat="1" applyFont="1" applyBorder="1"/>
    <xf numFmtId="49" fontId="23" fillId="0" borderId="20" xfId="39" applyNumberFormat="1" applyFont="1" applyBorder="1"/>
    <xf numFmtId="49" fontId="27" fillId="0" borderId="52" xfId="39" applyNumberFormat="1" applyFont="1" applyBorder="1"/>
    <xf numFmtId="49" fontId="23" fillId="0" borderId="71" xfId="39" applyNumberFormat="1" applyFont="1" applyBorder="1"/>
    <xf numFmtId="49" fontId="23" fillId="0" borderId="30" xfId="0" applyNumberFormat="1" applyFont="1" applyBorder="1">
      <alignment vertical="center"/>
    </xf>
    <xf numFmtId="49" fontId="23" fillId="0" borderId="19" xfId="0" applyNumberFormat="1" applyFont="1" applyBorder="1">
      <alignment vertical="center"/>
    </xf>
    <xf numFmtId="49" fontId="23" fillId="0" borderId="64" xfId="0" applyNumberFormat="1" applyFont="1" applyBorder="1">
      <alignment vertical="center"/>
    </xf>
    <xf numFmtId="49" fontId="23" fillId="0" borderId="31" xfId="0" applyNumberFormat="1" applyFont="1" applyBorder="1">
      <alignment vertical="center"/>
    </xf>
    <xf numFmtId="0" fontId="23" fillId="0" borderId="38" xfId="0" applyFont="1" applyBorder="1" applyAlignment="1">
      <alignment horizontal="center" vertical="center"/>
    </xf>
    <xf numFmtId="49" fontId="37" fillId="0" borderId="72" xfId="0" applyNumberFormat="1" applyFont="1" applyBorder="1" applyProtection="1">
      <alignment vertical="center"/>
      <protection locked="0"/>
    </xf>
    <xf numFmtId="49" fontId="37" fillId="0" borderId="73" xfId="0" applyNumberFormat="1" applyFont="1" applyBorder="1" applyProtection="1">
      <alignment vertical="center"/>
      <protection locked="0"/>
    </xf>
    <xf numFmtId="49" fontId="37" fillId="0" borderId="74" xfId="0" applyNumberFormat="1" applyFont="1" applyBorder="1" applyProtection="1">
      <alignment vertical="center"/>
      <protection locked="0"/>
    </xf>
    <xf numFmtId="49" fontId="37" fillId="0" borderId="75" xfId="0" applyNumberFormat="1" applyFont="1" applyBorder="1" applyProtection="1">
      <alignment vertical="center"/>
      <protection locked="0"/>
    </xf>
    <xf numFmtId="49" fontId="37" fillId="0" borderId="76" xfId="0" applyNumberFormat="1" applyFont="1" applyBorder="1" applyProtection="1">
      <alignment vertical="center"/>
      <protection locked="0"/>
    </xf>
    <xf numFmtId="49" fontId="37" fillId="0" borderId="77" xfId="0" applyNumberFormat="1" applyFont="1" applyBorder="1" applyProtection="1">
      <alignment vertical="center"/>
      <protection locked="0"/>
    </xf>
    <xf numFmtId="0" fontId="23" fillId="0" borderId="26" xfId="0" applyFont="1" applyBorder="1" applyAlignment="1">
      <alignment horizontal="center" vertical="center" wrapText="1"/>
    </xf>
    <xf numFmtId="0" fontId="28" fillId="0" borderId="78" xfId="0" applyFont="1" applyBorder="1" applyAlignment="1" applyProtection="1">
      <alignment horizontal="center" vertical="center"/>
      <protection locked="0"/>
    </xf>
    <xf numFmtId="0" fontId="34" fillId="0" borderId="79" xfId="0" applyFont="1" applyBorder="1" applyAlignment="1">
      <alignment horizontal="center" vertical="center"/>
    </xf>
    <xf numFmtId="49" fontId="29" fillId="0" borderId="42" xfId="0" applyNumberFormat="1" applyFont="1" applyBorder="1" applyAlignment="1">
      <alignment horizontal="right" vertical="center"/>
    </xf>
    <xf numFmtId="49" fontId="36" fillId="0" borderId="15" xfId="0" applyNumberFormat="1" applyFont="1" applyBorder="1" applyAlignment="1">
      <alignment horizontal="center" vertical="center" wrapText="1"/>
    </xf>
    <xf numFmtId="49" fontId="37" fillId="18" borderId="37" xfId="0" applyNumberFormat="1" applyFont="1" applyFill="1" applyBorder="1">
      <alignment vertical="center"/>
    </xf>
    <xf numFmtId="49" fontId="37" fillId="18" borderId="17" xfId="0" applyNumberFormat="1" applyFont="1" applyFill="1" applyBorder="1">
      <alignment vertical="center"/>
    </xf>
    <xf numFmtId="49" fontId="37" fillId="0" borderId="17" xfId="0" applyNumberFormat="1" applyFont="1" applyBorder="1" applyProtection="1">
      <alignment vertical="center"/>
      <protection locked="0"/>
    </xf>
    <xf numFmtId="49" fontId="37" fillId="18" borderId="16" xfId="0" applyNumberFormat="1" applyFont="1" applyFill="1" applyBorder="1">
      <alignment vertical="center"/>
    </xf>
    <xf numFmtId="49" fontId="37" fillId="0" borderId="18" xfId="0" applyNumberFormat="1" applyFont="1" applyBorder="1" applyProtection="1">
      <alignment vertical="center"/>
      <protection locked="0"/>
    </xf>
    <xf numFmtId="0" fontId="35"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lignment vertical="center"/>
    </xf>
    <xf numFmtId="0" fontId="38" fillId="0" borderId="0" xfId="0" applyFont="1">
      <alignment vertical="center"/>
    </xf>
    <xf numFmtId="0" fontId="36" fillId="0" borderId="0" xfId="0" applyFont="1" applyAlignment="1">
      <alignment horizontal="left" vertical="center"/>
    </xf>
    <xf numFmtId="0" fontId="36" fillId="0" borderId="80" xfId="0" applyFont="1" applyBorder="1" applyAlignment="1">
      <alignment horizontal="center" vertical="center"/>
    </xf>
    <xf numFmtId="0" fontId="36" fillId="0" borderId="55" xfId="0" applyFont="1" applyBorder="1" applyAlignment="1">
      <alignment horizontal="center" vertical="center"/>
    </xf>
    <xf numFmtId="0" fontId="36" fillId="0" borderId="44" xfId="0" applyFont="1" applyBorder="1" applyAlignment="1">
      <alignment horizontal="center" vertical="center"/>
    </xf>
    <xf numFmtId="0" fontId="36" fillId="0" borderId="11"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0" xfId="0" applyFont="1" applyAlignment="1">
      <alignment horizontal="right" vertical="center" wrapText="1"/>
    </xf>
    <xf numFmtId="0" fontId="23" fillId="0" borderId="0" xfId="0" applyFont="1" applyAlignment="1">
      <alignment horizontal="right" vertical="center" wrapText="1"/>
    </xf>
    <xf numFmtId="0" fontId="36" fillId="0" borderId="83"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5" xfId="0" applyFont="1" applyBorder="1" applyAlignment="1">
      <alignment horizontal="center" vertical="center" wrapText="1"/>
    </xf>
    <xf numFmtId="0" fontId="25" fillId="0" borderId="81" xfId="0" applyFont="1" applyBorder="1" applyAlignment="1" applyProtection="1">
      <alignment vertical="center" wrapText="1"/>
      <protection locked="0"/>
    </xf>
    <xf numFmtId="0" fontId="36" fillId="0" borderId="14" xfId="0" applyFont="1" applyBorder="1" applyAlignment="1">
      <alignment horizontal="center" vertical="center"/>
    </xf>
    <xf numFmtId="0" fontId="36" fillId="0" borderId="86" xfId="0" applyFont="1" applyBorder="1" applyAlignment="1">
      <alignment horizontal="center" vertical="center"/>
    </xf>
    <xf numFmtId="0" fontId="37" fillId="18" borderId="42" xfId="0" applyFont="1" applyFill="1" applyBorder="1">
      <alignment vertical="center"/>
    </xf>
    <xf numFmtId="0" fontId="36" fillId="0" borderId="70" xfId="0" applyFont="1" applyBorder="1" applyAlignment="1">
      <alignment horizontal="center" vertical="center"/>
    </xf>
    <xf numFmtId="49" fontId="39" fillId="0" borderId="33" xfId="0" applyNumberFormat="1" applyFont="1" applyBorder="1" applyAlignment="1" applyProtection="1">
      <alignment horizontal="right" vertical="center" wrapText="1"/>
      <protection locked="0"/>
    </xf>
    <xf numFmtId="49" fontId="39" fillId="0" borderId="34" xfId="0" applyNumberFormat="1" applyFont="1" applyBorder="1" applyAlignment="1" applyProtection="1">
      <alignment horizontal="right" vertical="center" wrapText="1"/>
      <protection locked="0"/>
    </xf>
    <xf numFmtId="0" fontId="36" fillId="0" borderId="53" xfId="0" applyFont="1" applyBorder="1">
      <alignment vertical="center"/>
    </xf>
    <xf numFmtId="178" fontId="32" fillId="0" borderId="20" xfId="0" applyNumberFormat="1" applyFont="1" applyBorder="1" applyAlignment="1" applyProtection="1">
      <alignment horizontal="right" vertical="center"/>
      <protection locked="0"/>
    </xf>
    <xf numFmtId="178" fontId="32" fillId="0" borderId="81" xfId="0" applyNumberFormat="1" applyFont="1" applyBorder="1" applyAlignment="1" applyProtection="1">
      <alignment horizontal="right" vertical="center"/>
      <protection locked="0"/>
    </xf>
    <xf numFmtId="178" fontId="40" fillId="20" borderId="87" xfId="0" applyNumberFormat="1" applyFont="1" applyFill="1" applyBorder="1" applyAlignment="1">
      <alignment horizontal="right"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wrapText="1"/>
    </xf>
    <xf numFmtId="0" fontId="36" fillId="0" borderId="0" xfId="0" applyFont="1" applyAlignment="1">
      <alignment horizontal="center" vertical="center" wrapText="1"/>
    </xf>
    <xf numFmtId="0" fontId="36" fillId="0" borderId="42" xfId="0" applyFont="1" applyBorder="1" applyAlignment="1">
      <alignment horizontal="center" vertical="center"/>
    </xf>
    <xf numFmtId="178" fontId="32" fillId="0" borderId="23" xfId="0" applyNumberFormat="1" applyFont="1" applyBorder="1" applyAlignment="1" applyProtection="1">
      <alignment horizontal="right" vertical="center"/>
      <protection locked="0"/>
    </xf>
    <xf numFmtId="178" fontId="40" fillId="20" borderId="90" xfId="0" applyNumberFormat="1" applyFont="1" applyFill="1" applyBorder="1" applyAlignment="1">
      <alignment horizontal="right" vertical="center"/>
    </xf>
    <xf numFmtId="49" fontId="25" fillId="0" borderId="89" xfId="0" applyNumberFormat="1" applyFont="1" applyBorder="1" applyAlignment="1" applyProtection="1">
      <alignment horizontal="right" vertical="center" wrapText="1"/>
      <protection locked="0"/>
    </xf>
    <xf numFmtId="49" fontId="25" fillId="0" borderId="0" xfId="0" applyNumberFormat="1" applyFont="1" applyAlignment="1" applyProtection="1">
      <alignment horizontal="right" vertical="center" wrapText="1"/>
      <protection locked="0"/>
    </xf>
    <xf numFmtId="0" fontId="36" fillId="0" borderId="42" xfId="0" applyFont="1" applyBorder="1">
      <alignment vertical="center"/>
    </xf>
    <xf numFmtId="0" fontId="36" fillId="0" borderId="63" xfId="0" applyFont="1" applyBorder="1" applyAlignment="1">
      <alignment vertical="center" wrapText="1"/>
    </xf>
    <xf numFmtId="0" fontId="36" fillId="0" borderId="61" xfId="0" applyFont="1" applyBorder="1" applyAlignment="1">
      <alignment horizontal="left" vertical="center"/>
    </xf>
    <xf numFmtId="0" fontId="36" fillId="0" borderId="64" xfId="0" applyFont="1" applyBorder="1" applyAlignment="1">
      <alignment horizontal="right" vertical="center"/>
    </xf>
    <xf numFmtId="178" fontId="32" fillId="0" borderId="19" xfId="0" applyNumberFormat="1" applyFont="1" applyBorder="1" applyAlignment="1" applyProtection="1">
      <alignment horizontal="right" vertical="center"/>
      <protection locked="0"/>
    </xf>
    <xf numFmtId="178" fontId="40" fillId="20" borderId="86" xfId="0" applyNumberFormat="1" applyFont="1" applyFill="1" applyBorder="1" applyAlignment="1">
      <alignment horizontal="right" vertical="center"/>
    </xf>
    <xf numFmtId="178" fontId="32" fillId="0" borderId="70" xfId="0" applyNumberFormat="1" applyFont="1" applyBorder="1" applyAlignment="1" applyProtection="1">
      <alignment horizontal="right" vertical="center"/>
      <protection locked="0"/>
    </xf>
    <xf numFmtId="178" fontId="32" fillId="0" borderId="88" xfId="0" applyNumberFormat="1" applyFont="1" applyBorder="1" applyAlignment="1" applyProtection="1">
      <alignment horizontal="right" vertical="center"/>
      <protection locked="0"/>
    </xf>
    <xf numFmtId="0" fontId="36" fillId="0" borderId="30" xfId="0" applyFont="1" applyBorder="1" applyAlignment="1">
      <alignment horizontal="center" vertical="center"/>
    </xf>
    <xf numFmtId="178" fontId="32" fillId="0" borderId="30" xfId="0" applyNumberFormat="1" applyFont="1" applyBorder="1" applyAlignment="1" applyProtection="1">
      <alignment horizontal="right" vertical="center"/>
      <protection locked="0"/>
    </xf>
    <xf numFmtId="0" fontId="36" fillId="0" borderId="42" xfId="0" applyFont="1" applyBorder="1" applyAlignment="1">
      <alignment horizontal="right" vertical="center"/>
    </xf>
    <xf numFmtId="178" fontId="32" fillId="0" borderId="52" xfId="0" applyNumberFormat="1" applyFont="1" applyBorder="1" applyAlignment="1" applyProtection="1">
      <alignment horizontal="right" vertical="center"/>
      <protection locked="0"/>
    </xf>
    <xf numFmtId="178" fontId="32" fillId="0" borderId="22" xfId="0" applyNumberFormat="1" applyFont="1" applyBorder="1" applyAlignment="1" applyProtection="1">
      <alignment horizontal="right" vertical="center"/>
      <protection locked="0"/>
    </xf>
    <xf numFmtId="178" fontId="32" fillId="0" borderId="62" xfId="0" applyNumberFormat="1" applyFont="1" applyBorder="1" applyAlignment="1" applyProtection="1">
      <alignment horizontal="right" vertical="center"/>
      <protection locked="0"/>
    </xf>
    <xf numFmtId="0" fontId="36" fillId="0" borderId="91" xfId="0" applyFont="1" applyBorder="1" applyAlignment="1">
      <alignment horizontal="center" vertical="center"/>
    </xf>
    <xf numFmtId="0" fontId="36" fillId="0" borderId="73" xfId="0" applyFont="1" applyBorder="1" applyAlignment="1">
      <alignment horizontal="center" vertical="center"/>
    </xf>
    <xf numFmtId="0" fontId="36" fillId="0" borderId="73" xfId="0" applyFont="1" applyBorder="1">
      <alignment vertical="center"/>
    </xf>
    <xf numFmtId="0" fontId="36" fillId="0" borderId="92" xfId="0" applyFont="1" applyBorder="1" applyAlignment="1">
      <alignment horizontal="right" vertical="center"/>
    </xf>
    <xf numFmtId="178" fontId="32" fillId="18" borderId="16" xfId="0" applyNumberFormat="1" applyFont="1" applyFill="1" applyBorder="1">
      <alignment vertical="center"/>
    </xf>
    <xf numFmtId="178" fontId="40" fillId="20" borderId="93" xfId="0" applyNumberFormat="1" applyFont="1" applyFill="1" applyBorder="1">
      <alignment vertical="center"/>
    </xf>
    <xf numFmtId="49" fontId="36" fillId="0" borderId="0" xfId="0" applyNumberFormat="1" applyFont="1" applyAlignment="1">
      <alignment vertical="center" wrapText="1"/>
    </xf>
    <xf numFmtId="0" fontId="28" fillId="0" borderId="19" xfId="0" applyFont="1" applyBorder="1" applyAlignment="1">
      <alignment horizontal="center" vertical="center"/>
    </xf>
    <xf numFmtId="0" fontId="28" fillId="0" borderId="14" xfId="0" applyFont="1" applyBorder="1" applyAlignment="1">
      <alignment horizontal="left" vertical="center"/>
    </xf>
    <xf numFmtId="0" fontId="28" fillId="0" borderId="20"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8" fillId="0" borderId="24" xfId="0" applyFont="1" applyBorder="1" applyAlignment="1">
      <alignment horizontal="left" vertical="center"/>
    </xf>
    <xf numFmtId="49" fontId="28" fillId="0" borderId="23" xfId="0" applyNumberFormat="1" applyFont="1" applyBorder="1" applyAlignment="1">
      <alignment horizontal="center" vertical="center"/>
    </xf>
    <xf numFmtId="49" fontId="31" fillId="0" borderId="25" xfId="52" applyNumberFormat="1" applyFont="1" applyBorder="1" applyAlignment="1">
      <alignment horizontal="center" vertical="center"/>
    </xf>
    <xf numFmtId="49" fontId="28" fillId="0" borderId="27" xfId="0" applyNumberFormat="1" applyFont="1" applyBorder="1" applyAlignment="1">
      <alignment horizontal="center" vertical="center"/>
    </xf>
    <xf numFmtId="176" fontId="23" fillId="18" borderId="25" xfId="0" applyNumberFormat="1" applyFont="1" applyFill="1" applyBorder="1" applyAlignment="1">
      <alignment horizontal="center" vertical="center"/>
    </xf>
    <xf numFmtId="0" fontId="28" fillId="0" borderId="19" xfId="0" applyFont="1" applyBorder="1" applyAlignment="1">
      <alignment horizontal="left" vertical="center"/>
    </xf>
    <xf numFmtId="176" fontId="23" fillId="18" borderId="31" xfId="0" applyNumberFormat="1" applyFont="1" applyFill="1" applyBorder="1" applyAlignment="1">
      <alignment horizontal="center" vertical="center"/>
    </xf>
    <xf numFmtId="49" fontId="23" fillId="18" borderId="36" xfId="0" applyNumberFormat="1" applyFont="1" applyFill="1" applyBorder="1" applyAlignment="1">
      <alignment horizontal="center" vertical="center"/>
    </xf>
    <xf numFmtId="0" fontId="28" fillId="0" borderId="27" xfId="0" applyFont="1" applyBorder="1" applyAlignment="1">
      <alignment horizontal="center" vertical="center"/>
    </xf>
    <xf numFmtId="49" fontId="23" fillId="18" borderId="18" xfId="0" applyNumberFormat="1" applyFont="1" applyFill="1" applyBorder="1" applyAlignment="1">
      <alignment horizontal="center" vertical="center"/>
    </xf>
    <xf numFmtId="0" fontId="28" fillId="0" borderId="14" xfId="0" applyFont="1" applyBorder="1" applyAlignment="1">
      <alignment horizontal="center" vertical="center"/>
    </xf>
    <xf numFmtId="0" fontId="28" fillId="0" borderId="40" xfId="0" applyFont="1" applyBorder="1" applyAlignment="1">
      <alignment horizontal="left" vertical="center"/>
    </xf>
    <xf numFmtId="0" fontId="28" fillId="0" borderId="41" xfId="0" applyFont="1" applyBorder="1" applyAlignment="1">
      <alignment horizontal="center" vertical="center"/>
    </xf>
    <xf numFmtId="0" fontId="23" fillId="0" borderId="94" xfId="0" applyFont="1" applyBorder="1" applyAlignment="1">
      <alignment horizontal="center" vertical="center"/>
    </xf>
    <xf numFmtId="49" fontId="37" fillId="0" borderId="80" xfId="0" applyNumberFormat="1" applyFont="1" applyBorder="1">
      <alignment vertical="center"/>
    </xf>
    <xf numFmtId="49" fontId="37" fillId="0" borderId="55" xfId="0" applyNumberFormat="1" applyFont="1" applyBorder="1">
      <alignment vertical="center"/>
    </xf>
    <xf numFmtId="49" fontId="37" fillId="0" borderId="95" xfId="0" applyNumberFormat="1" applyFont="1" applyBorder="1">
      <alignment vertical="center"/>
    </xf>
    <xf numFmtId="49" fontId="37" fillId="0" borderId="96" xfId="0" applyNumberFormat="1" applyFont="1" applyBorder="1">
      <alignment vertical="center"/>
    </xf>
    <xf numFmtId="49" fontId="37" fillId="0" borderId="97" xfId="0" applyNumberFormat="1" applyFont="1" applyBorder="1">
      <alignment vertical="center"/>
    </xf>
    <xf numFmtId="49" fontId="37" fillId="0" borderId="98" xfId="0" applyNumberFormat="1" applyFont="1" applyBorder="1">
      <alignment vertical="center"/>
    </xf>
    <xf numFmtId="49" fontId="37" fillId="0" borderId="0" xfId="0" applyNumberFormat="1" applyFont="1">
      <alignment vertical="center"/>
    </xf>
    <xf numFmtId="49" fontId="37" fillId="0" borderId="22" xfId="0" applyNumberFormat="1" applyFont="1" applyBorder="1">
      <alignment vertical="center"/>
    </xf>
    <xf numFmtId="49" fontId="37" fillId="0" borderId="89" xfId="0" applyNumberFormat="1" applyFont="1" applyBorder="1">
      <alignment vertical="center"/>
    </xf>
    <xf numFmtId="49" fontId="37" fillId="0" borderId="42" xfId="0" applyNumberFormat="1" applyFont="1" applyBorder="1">
      <alignment vertical="center"/>
    </xf>
    <xf numFmtId="49" fontId="37" fillId="0" borderId="91" xfId="0" applyNumberFormat="1" applyFont="1" applyBorder="1">
      <alignment vertical="center"/>
    </xf>
    <xf numFmtId="49" fontId="37" fillId="0" borderId="73" xfId="0" applyNumberFormat="1" applyFont="1" applyBorder="1">
      <alignment vertical="center"/>
    </xf>
    <xf numFmtId="49" fontId="37" fillId="0" borderId="39" xfId="0" applyNumberFormat="1" applyFont="1" applyBorder="1">
      <alignment vertical="center"/>
    </xf>
    <xf numFmtId="49" fontId="37" fillId="0" borderId="99" xfId="0" applyNumberFormat="1" applyFont="1" applyBorder="1">
      <alignment vertical="center"/>
    </xf>
    <xf numFmtId="49" fontId="37" fillId="0" borderId="92" xfId="0" applyNumberFormat="1" applyFont="1" applyBorder="1">
      <alignment vertical="center"/>
    </xf>
    <xf numFmtId="0" fontId="28" fillId="0" borderId="36" xfId="0" applyFont="1" applyBorder="1" applyAlignment="1">
      <alignment horizontal="center" vertical="center"/>
    </xf>
    <xf numFmtId="0" fontId="28" fillId="0" borderId="81" xfId="38" applyFont="1" applyBorder="1" applyAlignment="1">
      <alignment horizontal="center" vertical="center"/>
    </xf>
    <xf numFmtId="49" fontId="37" fillId="0" borderId="17" xfId="0" applyNumberFormat="1" applyFont="1" applyBorder="1">
      <alignment vertical="center"/>
    </xf>
    <xf numFmtId="49" fontId="41" fillId="0" borderId="17" xfId="38" applyNumberFormat="1" applyFont="1" applyBorder="1">
      <alignment vertical="center"/>
    </xf>
    <xf numFmtId="49" fontId="37" fillId="0" borderId="18" xfId="0" applyNumberFormat="1" applyFont="1" applyBorder="1">
      <alignment vertical="center"/>
    </xf>
    <xf numFmtId="0" fontId="25" fillId="0" borderId="81" xfId="0" applyFont="1" applyBorder="1" applyAlignment="1">
      <alignment vertical="center" wrapText="1"/>
    </xf>
    <xf numFmtId="49" fontId="39" fillId="0" borderId="33" xfId="0" applyNumberFormat="1" applyFont="1" applyBorder="1" applyAlignment="1">
      <alignment horizontal="right" vertical="center" wrapText="1"/>
    </xf>
    <xf numFmtId="49" fontId="39" fillId="0" borderId="34" xfId="0" applyNumberFormat="1" applyFont="1" applyBorder="1" applyAlignment="1">
      <alignment horizontal="right" vertical="center" wrapText="1"/>
    </xf>
    <xf numFmtId="178" fontId="32" fillId="0" borderId="20" xfId="0" applyNumberFormat="1" applyFont="1" applyBorder="1" applyAlignment="1">
      <alignment horizontal="right" vertical="center"/>
    </xf>
    <xf numFmtId="178" fontId="32" fillId="0" borderId="81" xfId="0" applyNumberFormat="1" applyFont="1" applyBorder="1" applyAlignment="1">
      <alignment horizontal="right" vertical="center"/>
    </xf>
    <xf numFmtId="178" fontId="32" fillId="0" borderId="23" xfId="0" applyNumberFormat="1" applyFont="1" applyBorder="1" applyAlignment="1">
      <alignment horizontal="right" vertical="center"/>
    </xf>
    <xf numFmtId="49" fontId="25" fillId="0" borderId="89" xfId="0" applyNumberFormat="1" applyFont="1" applyBorder="1" applyAlignment="1">
      <alignment horizontal="right" vertical="center" wrapText="1"/>
    </xf>
    <xf numFmtId="49" fontId="25" fillId="0" borderId="0" xfId="0" applyNumberFormat="1" applyFont="1" applyAlignment="1">
      <alignment horizontal="right" vertical="center" wrapText="1"/>
    </xf>
    <xf numFmtId="178" fontId="32" fillId="0" borderId="19" xfId="0" applyNumberFormat="1" applyFont="1" applyBorder="1" applyAlignment="1">
      <alignment horizontal="right" vertical="center"/>
    </xf>
    <xf numFmtId="178" fontId="32" fillId="0" borderId="70" xfId="0" applyNumberFormat="1" applyFont="1" applyBorder="1" applyAlignment="1">
      <alignment horizontal="right" vertical="center"/>
    </xf>
    <xf numFmtId="178" fontId="32" fillId="0" borderId="88" xfId="0" applyNumberFormat="1" applyFont="1" applyBorder="1" applyAlignment="1">
      <alignment horizontal="right" vertical="center"/>
    </xf>
    <xf numFmtId="178" fontId="32" fillId="0" borderId="30" xfId="0" applyNumberFormat="1" applyFont="1" applyBorder="1" applyAlignment="1">
      <alignment horizontal="right" vertical="center"/>
    </xf>
    <xf numFmtId="178" fontId="32" fillId="0" borderId="52" xfId="0" applyNumberFormat="1" applyFont="1" applyBorder="1" applyAlignment="1">
      <alignment horizontal="right" vertical="center"/>
    </xf>
    <xf numFmtId="178" fontId="32" fillId="0" borderId="22" xfId="0" applyNumberFormat="1" applyFont="1" applyBorder="1" applyAlignment="1">
      <alignment horizontal="right" vertical="center"/>
    </xf>
    <xf numFmtId="178" fontId="32" fillId="0" borderId="62" xfId="0" applyNumberFormat="1" applyFont="1" applyBorder="1" applyAlignment="1">
      <alignment horizontal="right" vertical="center"/>
    </xf>
    <xf numFmtId="0" fontId="23" fillId="18" borderId="0" xfId="0" applyFont="1" applyFill="1">
      <alignment vertical="center"/>
    </xf>
    <xf numFmtId="0" fontId="25" fillId="18" borderId="0" xfId="0" applyFont="1" applyFill="1">
      <alignment vertical="center"/>
    </xf>
    <xf numFmtId="49" fontId="0" fillId="0" borderId="0" xfId="0" applyNumberFormat="1">
      <alignment vertical="center"/>
    </xf>
    <xf numFmtId="0" fontId="0" fillId="18" borderId="0" xfId="0" applyFill="1">
      <alignment vertical="center"/>
    </xf>
    <xf numFmtId="0" fontId="42" fillId="0" borderId="0" xfId="0" applyFont="1" applyAlignment="1">
      <alignment vertical="top"/>
    </xf>
    <xf numFmtId="0" fontId="43" fillId="0" borderId="0" xfId="0" applyFont="1" applyAlignment="1">
      <alignment vertical="top"/>
    </xf>
    <xf numFmtId="0" fontId="42" fillId="0" borderId="0" xfId="0" applyFont="1" applyAlignment="1">
      <alignment horizontal="left" vertical="center"/>
    </xf>
    <xf numFmtId="0" fontId="42" fillId="0" borderId="0" xfId="0" applyFont="1" applyAlignment="1">
      <alignment vertical="top" wrapText="1"/>
    </xf>
    <xf numFmtId="0" fontId="44" fillId="0" borderId="0" xfId="37" applyFont="1" applyAlignment="1">
      <alignment horizontal="left" vertical="center"/>
    </xf>
    <xf numFmtId="0" fontId="44" fillId="0" borderId="0" xfId="35" applyFont="1">
      <alignment vertical="center"/>
    </xf>
    <xf numFmtId="0" fontId="44" fillId="18" borderId="14" xfId="37" applyFont="1" applyFill="1" applyBorder="1" applyAlignment="1">
      <alignment horizontal="left" vertical="center"/>
    </xf>
    <xf numFmtId="0" fontId="44" fillId="0" borderId="14" xfId="37" applyFont="1" applyBorder="1" applyAlignment="1">
      <alignment horizontal="left" vertical="center"/>
    </xf>
    <xf numFmtId="0" fontId="44" fillId="0" borderId="0" xfId="35" quotePrefix="1" applyFont="1">
      <alignment vertical="center"/>
    </xf>
    <xf numFmtId="49" fontId="44" fillId="0" borderId="14" xfId="37" applyNumberFormat="1" applyFont="1" applyBorder="1" applyAlignment="1">
      <alignment horizontal="left" vertical="center"/>
    </xf>
    <xf numFmtId="0" fontId="44" fillId="0" borderId="14" xfId="35" applyFont="1" applyBorder="1">
      <alignment vertical="center"/>
    </xf>
    <xf numFmtId="49" fontId="44" fillId="0" borderId="81" xfId="37" applyNumberFormat="1" applyFont="1" applyBorder="1" applyAlignment="1">
      <alignment horizontal="left" vertical="center"/>
    </xf>
    <xf numFmtId="0" fontId="0" fillId="0" borderId="0" xfId="0">
      <alignment vertical="center"/>
    </xf>
    <xf numFmtId="0" fontId="44" fillId="0" borderId="100" xfId="37" applyFont="1" applyBorder="1" applyAlignment="1">
      <alignment horizontal="left" vertical="center"/>
    </xf>
    <xf numFmtId="49" fontId="44" fillId="0" borderId="100" xfId="37" applyNumberFormat="1" applyFont="1" applyBorder="1" applyAlignment="1">
      <alignment horizontal="left" vertical="center"/>
    </xf>
    <xf numFmtId="49" fontId="44" fillId="0" borderId="101" xfId="37" applyNumberFormat="1" applyFont="1" applyBorder="1" applyAlignment="1">
      <alignment horizontal="left" vertical="center"/>
    </xf>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 2" xfId="34"/>
    <cellStyle name="標準 3" xfId="35"/>
    <cellStyle name="標準 4" xfId="36"/>
    <cellStyle name="標準 5" xfId="37"/>
    <cellStyle name="標準_【最終版】申請書_定時（修正版シート追加）" xfId="38"/>
    <cellStyle name="標準_初期表示設定資料" xfId="39"/>
    <cellStyle name="標準_初期表示設定資料_【最終版】申請書_定時（修正版シート追加）" xfId="40"/>
    <cellStyle name="標準_初期表示設定資料_見直し_2_youshiki123_r34_8_zuiji" xfId="41"/>
    <cellStyle name="標準_見直し_2_youshiki123_r34_8_zuiji" xfId="42"/>
    <cellStyle name="良い" xfId="43"/>
    <cellStyle name="見出し 1" xfId="44"/>
    <cellStyle name="見出し 2" xfId="45"/>
    <cellStyle name="見出し 3" xfId="46"/>
    <cellStyle name="見出し 4" xfId="47"/>
    <cellStyle name="計算" xfId="48"/>
    <cellStyle name="説明文" xfId="49"/>
    <cellStyle name="警告文" xfId="50"/>
    <cellStyle name="集計" xfId="51"/>
    <cellStyle name="ハイパーリンク" xfId="52" builtinId="8"/>
  </cellStyles>
  <dxfs count="4">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796925</xdr:colOff>
      <xdr:row>15</xdr:row>
      <xdr:rowOff>114300</xdr:rowOff>
    </xdr:from>
    <xdr:to xmlns:xdr="http://schemas.openxmlformats.org/drawingml/2006/spreadsheetDrawing">
      <xdr:col>8</xdr:col>
      <xdr:colOff>1395095</xdr:colOff>
      <xdr:row>17</xdr:row>
      <xdr:rowOff>163195</xdr:rowOff>
    </xdr:to>
    <xdr:sp macro="" textlink="">
      <xdr:nvSpPr>
        <xdr:cNvPr id="3079" name="テキスト ボックス 1"/>
        <xdr:cNvSpPr>
          <a:spLocks noChangeArrowheads="1"/>
        </xdr:cNvSpPr>
      </xdr:nvSpPr>
      <xdr:spPr>
        <a:xfrm>
          <a:off x="7836535" y="3390900"/>
          <a:ext cx="598170" cy="582295"/>
        </a:xfrm>
        <a:prstGeom prst="flowChartConnector">
          <a:avLst/>
        </a:prstGeom>
        <a:ln w="12700"/>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636905</xdr:colOff>
      <xdr:row>15</xdr:row>
      <xdr:rowOff>171450</xdr:rowOff>
    </xdr:from>
    <xdr:to xmlns:xdr="http://schemas.openxmlformats.org/drawingml/2006/spreadsheetDrawing">
      <xdr:col>8</xdr:col>
      <xdr:colOff>1064260</xdr:colOff>
      <xdr:row>17</xdr:row>
      <xdr:rowOff>69215</xdr:rowOff>
    </xdr:to>
    <xdr:sp macro="" textlink="">
      <xdr:nvSpPr>
        <xdr:cNvPr id="6150" name="テキスト ボックス 5"/>
        <xdr:cNvSpPr>
          <a:spLocks noChangeArrowheads="1"/>
        </xdr:cNvSpPr>
      </xdr:nvSpPr>
      <xdr:spPr>
        <a:xfrm>
          <a:off x="7676515" y="3448050"/>
          <a:ext cx="427355" cy="431165"/>
        </a:xfrm>
        <a:prstGeom prst="flowChartConnector">
          <a:avLst/>
        </a:prstGeom>
        <a:ln w="15875"/>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601980</xdr:colOff>
      <xdr:row>10</xdr:row>
      <xdr:rowOff>66040</xdr:rowOff>
    </xdr:from>
    <xdr:to xmlns:xdr="http://schemas.openxmlformats.org/drawingml/2006/spreadsheetDrawing">
      <xdr:col>6</xdr:col>
      <xdr:colOff>1307465</xdr:colOff>
      <xdr:row>12</xdr:row>
      <xdr:rowOff>113665</xdr:rowOff>
    </xdr:to>
    <xdr:sp macro="" textlink="">
      <xdr:nvSpPr>
        <xdr:cNvPr id="2" name="下矢印 1"/>
        <xdr:cNvSpPr>
          <a:spLocks noChangeArrowheads="1"/>
        </xdr:cNvSpPr>
      </xdr:nvSpPr>
      <xdr:spPr>
        <a:xfrm>
          <a:off x="5793105" y="2018665"/>
          <a:ext cx="705485" cy="40957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5</xdr:col>
      <xdr:colOff>323850</xdr:colOff>
      <xdr:row>2</xdr:row>
      <xdr:rowOff>635</xdr:rowOff>
    </xdr:from>
    <xdr:to xmlns:xdr="http://schemas.openxmlformats.org/drawingml/2006/spreadsheetDrawing">
      <xdr:col>9</xdr:col>
      <xdr:colOff>459740</xdr:colOff>
      <xdr:row>10</xdr:row>
      <xdr:rowOff>37465</xdr:rowOff>
    </xdr:to>
    <xdr:sp macro="" textlink="">
      <xdr:nvSpPr>
        <xdr:cNvPr id="3" name="正方形/長方形 2"/>
        <xdr:cNvSpPr>
          <a:spLocks noChangeArrowheads="1"/>
        </xdr:cNvSpPr>
      </xdr:nvSpPr>
      <xdr:spPr>
        <a:xfrm>
          <a:off x="5086350" y="505460"/>
          <a:ext cx="39649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・業種細目の「その他」を選択し，業務の内容が未記入の場合，「その他」の具体の記載内容を入札参加要件とした入札に参加を認めない場合があります。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・「その他」を選択する場合には、必ず内容を記載してください。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・「営業品目一覧表（別紙参照）」に記載の</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無い業種の場合は，業種内容を具体的に記入してください。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1195705</xdr:colOff>
      <xdr:row>119</xdr:row>
      <xdr:rowOff>142875</xdr:rowOff>
    </xdr:from>
    <xdr:to xmlns:xdr="http://schemas.openxmlformats.org/drawingml/2006/spreadsheetDrawing">
      <xdr:col>6</xdr:col>
      <xdr:colOff>2932430</xdr:colOff>
      <xdr:row>125</xdr:row>
      <xdr:rowOff>169545</xdr:rowOff>
    </xdr:to>
    <xdr:sp macro="" textlink="">
      <xdr:nvSpPr>
        <xdr:cNvPr id="4" name="正方形/長方形 3"/>
        <xdr:cNvSpPr>
          <a:spLocks noChangeArrowheads="1"/>
        </xdr:cNvSpPr>
      </xdr:nvSpPr>
      <xdr:spPr>
        <a:xfrm>
          <a:off x="4053205" y="22021800"/>
          <a:ext cx="4070350" cy="111252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・上記の業種に該当するものが無い場合、上記の自由記載欄に記載しきれない場合は、こちらに業務の詳細を記載してください。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・上記の自由記載欄と内容が重複する場合は記載不要です。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575310</xdr:colOff>
      <xdr:row>121</xdr:row>
      <xdr:rowOff>4445</xdr:rowOff>
    </xdr:from>
    <xdr:to xmlns:xdr="http://schemas.openxmlformats.org/drawingml/2006/spreadsheetDrawing">
      <xdr:col>4</xdr:col>
      <xdr:colOff>1090930</xdr:colOff>
      <xdr:row>124</xdr:row>
      <xdr:rowOff>38735</xdr:rowOff>
    </xdr:to>
    <xdr:sp macro="" textlink="">
      <xdr:nvSpPr>
        <xdr:cNvPr id="5" name="下矢印 4"/>
        <xdr:cNvSpPr>
          <a:spLocks noChangeArrowheads="1"/>
        </xdr:cNvSpPr>
      </xdr:nvSpPr>
      <xdr:spPr>
        <a:xfrm rot="5340000">
          <a:off x="3432810" y="22245320"/>
          <a:ext cx="515620" cy="57721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170180</xdr:colOff>
      <xdr:row>22</xdr:row>
      <xdr:rowOff>210820</xdr:rowOff>
    </xdr:from>
    <xdr:to xmlns:xdr="http://schemas.openxmlformats.org/drawingml/2006/spreadsheetDrawing">
      <xdr:col>20</xdr:col>
      <xdr:colOff>125730</xdr:colOff>
      <xdr:row>26</xdr:row>
      <xdr:rowOff>323850</xdr:rowOff>
    </xdr:to>
    <xdr:sp macro="" textlink="">
      <xdr:nvSpPr>
        <xdr:cNvPr id="1" name="正方形/長方形 4"/>
        <xdr:cNvSpPr>
          <a:spLocks noChangeArrowheads="1"/>
        </xdr:cNvSpPr>
      </xdr:nvSpPr>
      <xdr:spPr>
        <a:xfrm>
          <a:off x="2716530" y="6992620"/>
          <a:ext cx="53492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・申請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業種区分に無い他業種の売上高がある場合は「その他」の行</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に記入し，合計が決算書の売上高と同額となるように記載してください。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・決算書の売上高を申請業種区分毎に分割して記載することができない場合は、こちらに決算書の売上高の合計を記入してください。（上記希望業種区分の選択、区分毎の売上高の記載は不要とする。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7</xdr:col>
      <xdr:colOff>292100</xdr:colOff>
      <xdr:row>27</xdr:row>
      <xdr:rowOff>86360</xdr:rowOff>
    </xdr:from>
    <xdr:to xmlns:xdr="http://schemas.openxmlformats.org/drawingml/2006/spreadsheetDrawing">
      <xdr:col>10</xdr:col>
      <xdr:colOff>39370</xdr:colOff>
      <xdr:row>28</xdr:row>
      <xdr:rowOff>151765</xdr:rowOff>
    </xdr:to>
    <xdr:sp macro="" textlink="">
      <xdr:nvSpPr>
        <xdr:cNvPr id="2" name="下矢印 5"/>
        <xdr:cNvSpPr>
          <a:spLocks noChangeArrowheads="1"/>
        </xdr:cNvSpPr>
      </xdr:nvSpPr>
      <xdr:spPr>
        <a:xfrm>
          <a:off x="4317365" y="8582660"/>
          <a:ext cx="704215" cy="40830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2</xdr:col>
      <xdr:colOff>254000</xdr:colOff>
      <xdr:row>8</xdr:row>
      <xdr:rowOff>198755</xdr:rowOff>
    </xdr:from>
    <xdr:to xmlns:xdr="http://schemas.openxmlformats.org/drawingml/2006/spreadsheetDrawing">
      <xdr:col>20</xdr:col>
      <xdr:colOff>213360</xdr:colOff>
      <xdr:row>14</xdr:row>
      <xdr:rowOff>83185</xdr:rowOff>
    </xdr:to>
    <xdr:sp macro="" textlink="">
      <xdr:nvSpPr>
        <xdr:cNvPr id="4" name="正方形/長方形 7"/>
        <xdr:cNvSpPr>
          <a:spLocks noChangeArrowheads="1"/>
        </xdr:cNvSpPr>
      </xdr:nvSpPr>
      <xdr:spPr>
        <a:xfrm>
          <a:off x="2800350" y="2179955"/>
          <a:ext cx="5353050" cy="19418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・①には様式２の申請業種区分を選択してください。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・②、③には直近２年間の決算額を、業種毎に記載してください。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・決算が年間で半期毎の場合は、上記②のように期間を2列に分けて記載してください</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。期間を分けない場合は、③のように1列で記載してください。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・過去の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実績が無い場合は記載不要とします。</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theme="4"/>
    <pageSetUpPr fitToPage="1"/>
  </sheetPr>
  <dimension ref="A1:K51"/>
  <sheetViews>
    <sheetView tabSelected="1" view="pageBreakPreview" zoomScaleSheetLayoutView="100" workbookViewId="0">
      <selection activeCell="C2" sqref="C2"/>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7</v>
      </c>
      <c r="D1" s="23"/>
      <c r="E1" s="23"/>
      <c r="F1" s="39" t="s">
        <v>16</v>
      </c>
      <c r="G1" s="45"/>
      <c r="H1" s="52" t="s">
        <v>22</v>
      </c>
      <c r="I1" s="55" t="s">
        <v>23</v>
      </c>
    </row>
    <row r="2" spans="2:11" ht="21.75">
      <c r="D2" s="23"/>
      <c r="E2" s="23"/>
      <c r="F2" s="40"/>
      <c r="G2" s="46"/>
      <c r="H2" s="53"/>
      <c r="I2" s="56"/>
      <c r="K2" s="66" t="str">
        <f>IF(F2&lt;&gt;"",F2,"")</f>
        <v/>
      </c>
    </row>
    <row r="3" spans="2:11" ht="21.75">
      <c r="F3" s="41" t="s">
        <v>959</v>
      </c>
      <c r="G3" s="47"/>
      <c r="H3" s="47"/>
      <c r="I3" s="57"/>
      <c r="K3" s="3" t="str">
        <f>IF(H2&lt;&gt;"",H2,"")</f>
        <v/>
      </c>
    </row>
    <row r="4" spans="2:11">
      <c r="K4" s="3" t="str">
        <f>IF(I2&lt;&gt;"",I2,"")</f>
        <v/>
      </c>
    </row>
    <row r="5" spans="2:11">
      <c r="B5" s="6" t="s">
        <v>27</v>
      </c>
      <c r="C5" s="6"/>
      <c r="D5" s="6"/>
      <c r="E5" s="6"/>
      <c r="F5" s="6"/>
      <c r="G5" s="6"/>
      <c r="H5" s="6"/>
      <c r="I5" s="6"/>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1" t="str">
        <f>IF($D$35="事業所申請",'【非表示】様式１文言等設定シート'!A5,"")</f>
        <v/>
      </c>
      <c r="D9" s="11"/>
      <c r="E9" s="11"/>
      <c r="F9" s="11"/>
      <c r="G9" s="11"/>
      <c r="H9" s="11"/>
      <c r="I9" s="11"/>
    </row>
    <row r="10" spans="2:11" ht="7.5" customHeight="1">
      <c r="C10" s="2" t="str">
        <f>IF($D$35="事業所申請",'【非表示】様式１文言等設定シート'!A6,"")</f>
        <v/>
      </c>
      <c r="D10" s="2"/>
      <c r="E10" s="2"/>
      <c r="F10" s="2"/>
      <c r="G10" s="2"/>
      <c r="H10" s="2"/>
      <c r="I10" s="2"/>
    </row>
    <row r="11" spans="2:11" ht="8.25" customHeight="1"/>
    <row r="12" spans="2:11">
      <c r="C12" s="12"/>
      <c r="D12" s="12"/>
      <c r="E12" s="35"/>
    </row>
    <row r="13" spans="2:11">
      <c r="C13" s="13" t="s">
        <v>2521</v>
      </c>
    </row>
    <row r="14" spans="2:11" ht="8.25" customHeight="1"/>
    <row r="15" spans="2:11">
      <c r="C15" s="14" t="s">
        <v>41</v>
      </c>
      <c r="D15" s="24"/>
      <c r="E15" s="26"/>
      <c r="F15" s="31"/>
      <c r="G15" s="31"/>
      <c r="H15" s="42"/>
      <c r="I15" s="58"/>
    </row>
    <row r="16" spans="2:11">
      <c r="C16" s="14" t="s">
        <v>9</v>
      </c>
      <c r="D16" s="25"/>
      <c r="E16" s="25"/>
      <c r="F16" s="25"/>
      <c r="G16" s="25"/>
      <c r="H16" s="25"/>
      <c r="I16" s="25"/>
    </row>
    <row r="17" spans="1:11">
      <c r="C17" s="14" t="s">
        <v>38</v>
      </c>
      <c r="D17" s="25"/>
      <c r="E17" s="25"/>
      <c r="F17" s="14" t="s">
        <v>47</v>
      </c>
      <c r="G17" s="25"/>
      <c r="H17" s="25"/>
      <c r="I17" s="25"/>
    </row>
    <row r="18" spans="1:11">
      <c r="C18" s="14" t="s">
        <v>19</v>
      </c>
      <c r="D18" s="26"/>
      <c r="E18" s="31"/>
      <c r="F18" s="42"/>
      <c r="G18" s="48"/>
      <c r="K18" s="3" t="str">
        <f>IF(D18&lt;&gt;"",LEFT(D18,2),"")</f>
        <v/>
      </c>
    </row>
    <row r="19" spans="1:11">
      <c r="C19" s="14" t="s">
        <v>42</v>
      </c>
      <c r="D19" s="26"/>
      <c r="E19" s="31"/>
      <c r="F19" s="42"/>
      <c r="G19" s="49"/>
      <c r="K19" s="3" t="str">
        <f>IF(D19&lt;&gt;"",LEFT(D19,2),"")</f>
        <v/>
      </c>
    </row>
    <row r="20" spans="1:11" ht="21.75">
      <c r="D20" s="27"/>
      <c r="E20" s="27"/>
      <c r="F20" s="27"/>
      <c r="G20" s="27"/>
      <c r="H20" s="27"/>
      <c r="I20" s="59" t="s">
        <v>52</v>
      </c>
    </row>
    <row r="21" spans="1:11" s="4" customFormat="1" ht="21.75">
      <c r="A21" s="5"/>
      <c r="B21" s="7" t="s">
        <v>56</v>
      </c>
      <c r="C21" s="15" t="s">
        <v>1</v>
      </c>
      <c r="D21" s="28" t="s">
        <v>58</v>
      </c>
      <c r="E21" s="36"/>
      <c r="F21" s="36"/>
      <c r="G21" s="36"/>
      <c r="H21" s="36"/>
      <c r="I21" s="15"/>
      <c r="K21" s="4"/>
    </row>
    <row r="22" spans="1:11">
      <c r="B22" s="8">
        <v>1</v>
      </c>
      <c r="C22" s="16" t="s">
        <v>62</v>
      </c>
      <c r="D22" s="29"/>
      <c r="E22" s="29"/>
      <c r="F22" s="43"/>
      <c r="G22" s="43"/>
      <c r="H22" s="43"/>
      <c r="I22" s="60"/>
      <c r="K22" s="3" t="str">
        <f>IF(D22&lt;&gt;"",LEFT(D22,2),"")</f>
        <v/>
      </c>
    </row>
    <row r="23" spans="1:11">
      <c r="B23" s="9">
        <v>2</v>
      </c>
      <c r="C23" s="17" t="s">
        <v>31</v>
      </c>
      <c r="D23" s="30" t="str">
        <f>IF(AND(D15&lt;&gt;"",E15&lt;&gt;""),D15&amp;E15,IF(E15&lt;&gt;"",E15&amp;I15,""))</f>
        <v/>
      </c>
      <c r="E23" s="30"/>
      <c r="F23" s="30"/>
      <c r="G23" s="30"/>
      <c r="H23" s="30"/>
      <c r="I23" s="61"/>
      <c r="K23" s="3" t="str">
        <f>IF(D23&lt;&gt;"",D23,"")</f>
        <v/>
      </c>
    </row>
    <row r="24" spans="1:11">
      <c r="B24" s="9">
        <v>3</v>
      </c>
      <c r="C24" s="18" t="s">
        <v>69</v>
      </c>
      <c r="D24" s="31"/>
      <c r="E24" s="31"/>
      <c r="F24" s="31"/>
      <c r="G24" s="31"/>
      <c r="H24" s="31"/>
      <c r="I24" s="62"/>
      <c r="K24" s="3" t="str">
        <f>IF(D24&lt;&gt;"",D24,"")</f>
        <v/>
      </c>
    </row>
    <row r="25" spans="1:11">
      <c r="B25" s="9">
        <v>4</v>
      </c>
      <c r="C25" s="17" t="s">
        <v>72</v>
      </c>
      <c r="D25" s="30" t="str">
        <f>IF(D16&lt;&gt;"",D16,"")</f>
        <v/>
      </c>
      <c r="E25" s="30"/>
      <c r="F25" s="30"/>
      <c r="G25" s="30"/>
      <c r="H25" s="30"/>
      <c r="I25" s="61"/>
      <c r="K25" s="3" t="str">
        <f>IF(D25&lt;&gt;"",D25,"")</f>
        <v/>
      </c>
    </row>
    <row r="26" spans="1:11">
      <c r="B26" s="9">
        <v>5</v>
      </c>
      <c r="C26" s="17" t="s">
        <v>84</v>
      </c>
      <c r="D26" s="30" t="str">
        <f>IF(D17&lt;&gt;"",D17&amp;"　"&amp;G17,"")</f>
        <v/>
      </c>
      <c r="E26" s="30"/>
      <c r="F26" s="30"/>
      <c r="G26" s="30"/>
      <c r="H26" s="30"/>
      <c r="I26" s="61"/>
      <c r="K26" s="3" t="str">
        <f>IF(D26&lt;&gt;"",D26,"")</f>
        <v/>
      </c>
    </row>
    <row r="27" spans="1:11">
      <c r="B27" s="9">
        <v>6</v>
      </c>
      <c r="C27" s="18" t="s">
        <v>91</v>
      </c>
      <c r="D27" s="32"/>
      <c r="E27" s="31"/>
      <c r="F27" s="18" t="s">
        <v>95</v>
      </c>
      <c r="G27" s="31"/>
      <c r="H27" s="31"/>
      <c r="I27" s="62"/>
      <c r="K27" s="3" t="str">
        <f>IF(D27&lt;&gt;"",D27&amp;"　"&amp;G27,"")</f>
        <v/>
      </c>
    </row>
    <row r="28" spans="1:11">
      <c r="B28" s="9">
        <v>7</v>
      </c>
      <c r="C28" s="18" t="s">
        <v>88</v>
      </c>
      <c r="D28" s="33"/>
      <c r="E28" s="37" t="s">
        <v>96</v>
      </c>
      <c r="F28" s="33"/>
      <c r="G28" s="50"/>
      <c r="H28" s="50"/>
      <c r="I28" s="63"/>
      <c r="K28" s="3" t="str">
        <f>IF(D28&lt;&gt;"",D28&amp;F28,"")</f>
        <v/>
      </c>
    </row>
    <row r="29" spans="1:11">
      <c r="B29" s="9">
        <v>8</v>
      </c>
      <c r="C29" s="19" t="s">
        <v>102</v>
      </c>
      <c r="D29" s="31"/>
      <c r="E29" s="31"/>
      <c r="F29" s="44"/>
      <c r="G29" s="44"/>
      <c r="H29" s="44"/>
      <c r="I29" s="64"/>
      <c r="K29" s="3" t="str">
        <f>IF(D29&lt;&gt;"",LEFT(D29,2),"")</f>
        <v/>
      </c>
    </row>
    <row r="30" spans="1:11">
      <c r="B30" s="9">
        <v>9</v>
      </c>
      <c r="C30" s="19" t="s">
        <v>113</v>
      </c>
      <c r="D30" s="32"/>
      <c r="E30" s="31"/>
      <c r="F30" s="31"/>
      <c r="G30" s="44"/>
      <c r="H30" s="44"/>
      <c r="I30" s="64"/>
      <c r="K30" s="3" t="str">
        <f>IF(D30&lt;&gt;"",LEFT(D30,5),"")</f>
        <v/>
      </c>
    </row>
    <row r="31" spans="1:11">
      <c r="B31" s="9">
        <v>10</v>
      </c>
      <c r="C31" s="18" t="s">
        <v>115</v>
      </c>
      <c r="D31" s="31"/>
      <c r="E31" s="31"/>
      <c r="F31" s="31"/>
      <c r="G31" s="31"/>
      <c r="H31" s="31"/>
      <c r="I31" s="62"/>
      <c r="K31" s="3" t="str">
        <f>IF(D31&lt;&gt;"",D31,"")</f>
        <v/>
      </c>
    </row>
    <row r="32" spans="1:11">
      <c r="B32" s="9">
        <v>11</v>
      </c>
      <c r="C32" s="18" t="s">
        <v>116</v>
      </c>
      <c r="D32" s="31"/>
      <c r="E32" s="31"/>
      <c r="F32" s="31"/>
      <c r="G32" s="31"/>
      <c r="H32" s="31"/>
      <c r="I32" s="62"/>
      <c r="K32" s="3" t="str">
        <f>IF(D32&lt;&gt;"",D32,"")</f>
        <v/>
      </c>
    </row>
    <row r="33" spans="2:11">
      <c r="B33" s="9">
        <v>12</v>
      </c>
      <c r="C33" s="18" t="s">
        <v>122</v>
      </c>
      <c r="D33" s="33"/>
      <c r="E33" s="37" t="s">
        <v>96</v>
      </c>
      <c r="F33" s="33"/>
      <c r="G33" s="37" t="s">
        <v>96</v>
      </c>
      <c r="H33" s="33"/>
      <c r="I33" s="61"/>
      <c r="K33" s="3" t="str">
        <f>IF(D33&lt;&gt;"",D33&amp;E33&amp;F33&amp;G33&amp;H33,"")</f>
        <v/>
      </c>
    </row>
    <row r="34" spans="2:11">
      <c r="B34" s="9">
        <v>13</v>
      </c>
      <c r="C34" s="18" t="s">
        <v>129</v>
      </c>
      <c r="D34" s="33"/>
      <c r="E34" s="37" t="s">
        <v>96</v>
      </c>
      <c r="F34" s="33"/>
      <c r="G34" s="37" t="s">
        <v>96</v>
      </c>
      <c r="H34" s="33"/>
      <c r="I34" s="61"/>
      <c r="K34" s="3" t="str">
        <f>IF(D34&lt;&gt;"",D34&amp;E34&amp;F34&amp;G34&amp;H34,"")</f>
        <v/>
      </c>
    </row>
    <row r="35" spans="2:11">
      <c r="B35" s="9">
        <v>14</v>
      </c>
      <c r="C35" s="19" t="s">
        <v>136</v>
      </c>
      <c r="D35" s="31"/>
      <c r="E35" s="31"/>
      <c r="F35" s="30"/>
      <c r="G35" s="30"/>
      <c r="H35" s="30"/>
      <c r="I35" s="61"/>
      <c r="K35" s="3" t="str">
        <f>IF(D35&lt;&gt;"",LEFT(D35,1),"")</f>
        <v/>
      </c>
    </row>
    <row r="36" spans="2:11">
      <c r="B36" s="9">
        <v>15</v>
      </c>
      <c r="C36" s="20" t="s">
        <v>142</v>
      </c>
      <c r="D36" s="32"/>
      <c r="E36" s="31"/>
      <c r="F36" s="31"/>
      <c r="G36" s="31"/>
      <c r="H36" s="31"/>
      <c r="I36" s="62"/>
      <c r="K36" s="67" t="str">
        <f>IF($K$35="2",D36,D23)</f>
        <v/>
      </c>
    </row>
    <row r="37" spans="2:11">
      <c r="B37" s="9">
        <v>21</v>
      </c>
      <c r="C37" s="17" t="s">
        <v>147</v>
      </c>
      <c r="D37" s="32"/>
      <c r="E37" s="31"/>
      <c r="F37" s="31"/>
      <c r="G37" s="31"/>
      <c r="H37" s="31"/>
      <c r="I37" s="62"/>
      <c r="K37" s="67" t="str">
        <f>IF($K$35="2",D37,D25)</f>
        <v/>
      </c>
    </row>
    <row r="38" spans="2:11">
      <c r="B38" s="9">
        <v>22</v>
      </c>
      <c r="C38" s="17" t="s">
        <v>59</v>
      </c>
      <c r="D38" s="32"/>
      <c r="E38" s="31"/>
      <c r="F38" s="31"/>
      <c r="G38" s="31"/>
      <c r="H38" s="31"/>
      <c r="I38" s="62"/>
      <c r="K38" s="67" t="str">
        <f>IF($K$35="2",D38,D26)</f>
        <v/>
      </c>
    </row>
    <row r="39" spans="2:11">
      <c r="B39" s="9">
        <v>23</v>
      </c>
      <c r="C39" s="17" t="s">
        <v>151</v>
      </c>
      <c r="D39" s="32"/>
      <c r="E39" s="31"/>
      <c r="F39" s="31"/>
      <c r="G39" s="31"/>
      <c r="H39" s="31"/>
      <c r="I39" s="62"/>
      <c r="K39" s="67" t="str">
        <f>IF($K$35="2",D39,D27&amp;"　"&amp;G27)</f>
        <v>　</v>
      </c>
    </row>
    <row r="40" spans="2:11">
      <c r="B40" s="9">
        <v>16</v>
      </c>
      <c r="C40" s="20" t="s">
        <v>154</v>
      </c>
      <c r="D40" s="33"/>
      <c r="E40" s="37" t="s">
        <v>96</v>
      </c>
      <c r="F40" s="33"/>
      <c r="G40" s="50"/>
      <c r="H40" s="50"/>
      <c r="I40" s="63"/>
      <c r="K40" s="3" t="str">
        <f>IF($K$35="2",D40&amp;F40,D28&amp;F28)</f>
        <v/>
      </c>
    </row>
    <row r="41" spans="2:11">
      <c r="B41" s="9">
        <v>17</v>
      </c>
      <c r="C41" s="21" t="s">
        <v>161</v>
      </c>
      <c r="D41" s="32"/>
      <c r="E41" s="31"/>
      <c r="F41" s="44"/>
      <c r="G41" s="44"/>
      <c r="H41" s="44"/>
      <c r="I41" s="64"/>
      <c r="K41" s="67" t="str">
        <f>IF($K$35="2",LEFT(D41,2),LEFT(D29,2))</f>
        <v/>
      </c>
    </row>
    <row r="42" spans="2:11">
      <c r="B42" s="9">
        <v>18</v>
      </c>
      <c r="C42" s="21" t="s">
        <v>157</v>
      </c>
      <c r="D42" s="32"/>
      <c r="E42" s="31"/>
      <c r="F42" s="31"/>
      <c r="G42" s="44"/>
      <c r="H42" s="44"/>
      <c r="I42" s="64"/>
      <c r="K42" s="67" t="str">
        <f>IF($K$35="2",LEFT(D42,5),LEFT(D30,5))</f>
        <v/>
      </c>
    </row>
    <row r="43" spans="2:11">
      <c r="B43" s="9">
        <v>19</v>
      </c>
      <c r="C43" s="20" t="s">
        <v>75</v>
      </c>
      <c r="D43" s="32"/>
      <c r="E43" s="31"/>
      <c r="F43" s="31"/>
      <c r="G43" s="31"/>
      <c r="H43" s="31"/>
      <c r="I43" s="62"/>
      <c r="K43" s="67">
        <f>IF($K$35="2",D43,D31)</f>
        <v>0</v>
      </c>
    </row>
    <row r="44" spans="2:11">
      <c r="B44" s="9">
        <v>20</v>
      </c>
      <c r="C44" s="20" t="s">
        <v>169</v>
      </c>
      <c r="D44" s="32"/>
      <c r="E44" s="31"/>
      <c r="F44" s="31"/>
      <c r="G44" s="31"/>
      <c r="H44" s="31"/>
      <c r="I44" s="62"/>
      <c r="K44" s="67">
        <f>IF($K$35="2",D44,D32)</f>
        <v>0</v>
      </c>
    </row>
    <row r="45" spans="2:11">
      <c r="B45" s="9">
        <v>24</v>
      </c>
      <c r="C45" s="17" t="s">
        <v>172</v>
      </c>
      <c r="D45" s="33"/>
      <c r="E45" s="37" t="s">
        <v>96</v>
      </c>
      <c r="F45" s="33"/>
      <c r="G45" s="37" t="s">
        <v>96</v>
      </c>
      <c r="H45" s="33"/>
      <c r="I45" s="61"/>
      <c r="K45" s="67" t="str">
        <f>IF($K$35="2",D45&amp;E45&amp;F45&amp;G45&amp;H45,D33&amp;E33&amp;F33&amp;G33&amp;H33)</f>
        <v>--</v>
      </c>
    </row>
    <row r="46" spans="2:11">
      <c r="B46" s="9">
        <v>25</v>
      </c>
      <c r="C46" s="17" t="s">
        <v>181</v>
      </c>
      <c r="D46" s="33"/>
      <c r="E46" s="37" t="s">
        <v>96</v>
      </c>
      <c r="F46" s="33"/>
      <c r="G46" s="37" t="s">
        <v>96</v>
      </c>
      <c r="H46" s="33"/>
      <c r="I46" s="61"/>
      <c r="K46" s="67" t="str">
        <f>IF($K$35="2",D46&amp;E46&amp;F46&amp;G46&amp;H46,D34&amp;E34&amp;F34&amp;G34&amp;H34)</f>
        <v>--</v>
      </c>
    </row>
    <row r="47" spans="2:11">
      <c r="B47" s="9">
        <v>26</v>
      </c>
      <c r="C47" s="18" t="s">
        <v>192</v>
      </c>
      <c r="D47" s="32"/>
      <c r="E47" s="31"/>
      <c r="F47" s="31"/>
      <c r="G47" s="31"/>
      <c r="H47" s="31"/>
      <c r="I47" s="62"/>
      <c r="K47" s="3" t="str">
        <f>IF(D47&lt;&gt;"",D47,"")</f>
        <v/>
      </c>
    </row>
    <row r="48" spans="2:11">
      <c r="B48" s="9">
        <v>27</v>
      </c>
      <c r="C48" s="18" t="s">
        <v>3</v>
      </c>
      <c r="D48" s="32"/>
      <c r="E48" s="31"/>
      <c r="F48" s="31"/>
      <c r="G48" s="31"/>
      <c r="H48" s="31"/>
      <c r="I48" s="62"/>
      <c r="K48" s="3" t="str">
        <f>IF(D48&lt;&gt;"",D48,"")</f>
        <v/>
      </c>
    </row>
    <row r="49" spans="2:11">
      <c r="B49" s="9">
        <v>28</v>
      </c>
      <c r="C49" s="18" t="s">
        <v>188</v>
      </c>
      <c r="D49" s="33"/>
      <c r="E49" s="37" t="s">
        <v>96</v>
      </c>
      <c r="F49" s="33"/>
      <c r="G49" s="37" t="s">
        <v>96</v>
      </c>
      <c r="H49" s="33"/>
      <c r="I49" s="61"/>
      <c r="K49" s="3" t="str">
        <f>IF(D49&lt;&gt;"",D49&amp;E49&amp;F49&amp;G49&amp;H49,"")</f>
        <v/>
      </c>
    </row>
    <row r="50" spans="2:11">
      <c r="B50" s="9">
        <v>29</v>
      </c>
      <c r="C50" s="18" t="s">
        <v>200</v>
      </c>
      <c r="D50" s="33"/>
      <c r="E50" s="37" t="s">
        <v>96</v>
      </c>
      <c r="F50" s="33"/>
      <c r="G50" s="37" t="s">
        <v>96</v>
      </c>
      <c r="H50" s="33"/>
      <c r="I50" s="61"/>
      <c r="K50" s="3" t="str">
        <f>IF(D50&lt;&gt;"",D50&amp;E50&amp;F50&amp;G50&amp;H50,"")</f>
        <v/>
      </c>
    </row>
    <row r="51" spans="2:11" ht="21.75">
      <c r="B51" s="10">
        <v>30</v>
      </c>
      <c r="C51" s="22" t="s">
        <v>211</v>
      </c>
      <c r="D51" s="34"/>
      <c r="E51" s="38"/>
      <c r="F51" s="38"/>
      <c r="G51" s="51" t="s">
        <v>25</v>
      </c>
      <c r="H51" s="54"/>
      <c r="I51" s="65"/>
      <c r="K51" s="3" t="str">
        <f>IF(D51&lt;&gt;"",D51&amp;G51&amp;H51,"")</f>
        <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3" priority="1" stopIfTrue="1">
      <formula>$D$35="1本店（社）申請"</formula>
    </cfRule>
  </conditionalFormatting>
  <conditionalFormatting sqref="D45:H46">
    <cfRule type="expression" dxfId="2" priority="2" stopIfTrue="1">
      <formula>$D$35="1本店（社）申請"</formula>
    </cfRule>
  </conditionalFormatting>
  <dataValidations count="51">
    <dataValidation imeMode="off" allowBlank="1" showDropDown="0" showInputMessage="1" showErrorMessage="1" error="XXX-XXXXの形式でご入力下さい。" sqref="I33:I34 G28 I49:I50 E28 G40 E40 E49:E50 E45:E46 G45:G46 I45:I46 G49:G51 E33:E34 G33:G34"/>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D27 F27:G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imeMode="hiragana" allowBlank="1" showDropDown="0" showInputMessage="1" showErrorMessage="1" prompt="事業所代表者役職を全角で入力して下さい。_x000a_本店（社）申請の場合は入力不要です。" sqref="D37:I37"/>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6:F17 D16:E16 G16:I16"/>
    <dataValidation imeMode="hiragana" operator="lessThanOrEqual" allowBlank="1" showDropDown="0" showInputMessage="1" showErrorMessage="1" prompt="事業所名称を全角で入力して下さい。_x000a_本店（社）申請の場合は入力不要です。" sqref="D36:I36"/>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F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imeMode="hiragana" allowBlank="1" showDropDown="0" showInputMessage="1" showErrorMessage="0" prompt="代表者の苗字のみ全角文字で入力してください。" sqref="D17:E17"/>
    <dataValidation type="custom" imeMode="hiragana" allowBlank="1" showDropDown="0"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imeMode="hiragana" allowBlank="1" showDropDown="0" showInputMessage="1" showErrorMessage="1" prompt="都道府県名・市区町村以後の本店所在地を全角文字で入力して下さい。_x000a_「－」「・」スペース等の記号、数字についても全角文字で入力して下さい。" sqref="D31:I31"/>
    <dataValidation imeMode="fullKatakana" allowBlank="1" showDropDown="0"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dataValidation imeMode="hiragana" allowBlank="1" showDropDown="0"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dataValidation imeMode="fullKatakana" allowBlank="1" showDropDown="0"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dataValidation imeMode="hiragana" allowBlank="1" showDropDown="0" showInputMessage="1" showErrorMessage="1" prompt="事業所代表者氏名を全角で入力して下さい。_x000a_（氏名間のスペースも全角）_x000a_本店（社）申請の場合は入力不要です。" sqref="D38:I38"/>
    <dataValidation imeMode="fullKatakana" allowBlank="1" showDropDown="0"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dataValidation imeMode="hiragana" allowBlank="1" showDropDown="0" showInputMessage="1" showErrorMessage="1" prompt="本申請に関する担当者の氏名を全角で入力して下さい。_x000a_（氏名間のスペースも全角）" sqref="D47:I47"/>
    <dataValidation imeMode="fullKatakana" allowBlank="1" showDropDown="0" showInputMessage="1" showErrorMessage="1" prompt="本申請に関する担当者氏名のカナを全角で入力して下さい。_x000a_（氏名間のスペースも全角）_x000a_数字、「・」等の記号等、カナ以外の文字は使用しないで（削除して）下さい。" sqref="D48:I48"/>
    <dataValidation imeMode="fullKatakana" allowBlank="1" showDropDown="0" showInputMessage="1" showErrorMessage="1" prompt="商号または名称のカナを全角で入力してください。_x000a_カナ以外の文字は使用しないでください。_x000a_数字、記号（･/＆）等が商号又は名称にある場合は削除してください。_x000a_（株）、株式会社等のカナは記述不要です。" sqref="D24:I24"/>
    <dataValidation type="list" allowBlank="1" showDropDown="0" showInputMessage="1" showErrorMessage="1" error="選択肢の中から選択して下さい。" prompt="「▼」をクリックして表示される候補の中から選択して下さい。_x000a_本店（社）で名簿登録を行う場合：本店（社）申請_x000a_支店等に権限を委任する場合：事業所申請_x000a_本社の内部部署に権限を委任する場合：事業所申請" sqref="D35:E35">
      <formula1>"　,1本店（社）申請,2事業所申請"</formula1>
    </dataValidation>
    <dataValidation imeMode="hiragana" allowBlank="1" showDropDown="0" showInputMessage="1" showErrorMessage="1" prompt="代表者の下の名のみ全角文字で入力してください。" sqref="G17:I17"/>
    <dataValidation type="list" allowBlank="1" showDropDown="0" showInputMessage="1" showErrorMessage="1" error="選択肢の中から選択して下さい。" prompt="「▼」をクリックして表示される候補の中から選択して下さい。_x000a_令和7･8年度入札参加資格者名簿(現名簿)に登録がある場合：継続_x000a_令和7･8年度入札参加資格者名簿(現名簿)に登録がない場合：新規" sqref="D22:E22">
      <formula1>"　,00随時申請（新規）,01随時申請（変更）,04随時申請（削除）"</formula1>
    </dataValidation>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A49"/>
  <sheetViews>
    <sheetView topLeftCell="A22" workbookViewId="0">
      <selection activeCell="C19" sqref="C19"/>
    </sheetView>
  </sheetViews>
  <sheetFormatPr defaultRowHeight="13.5"/>
  <sheetData>
    <row r="1" spans="1:1">
      <c r="A1" s="257" t="s">
        <v>2453</v>
      </c>
    </row>
    <row r="2" spans="1:1">
      <c r="A2" s="257" t="s">
        <v>2454</v>
      </c>
    </row>
    <row r="3" spans="1:1">
      <c r="A3" s="257" t="s">
        <v>2134</v>
      </c>
    </row>
    <row r="4" spans="1:1">
      <c r="A4" s="257" t="s">
        <v>1542</v>
      </c>
    </row>
    <row r="5" spans="1:1">
      <c r="A5" s="257" t="s">
        <v>2046</v>
      </c>
    </row>
    <row r="6" spans="1:1">
      <c r="A6" s="257" t="s">
        <v>2455</v>
      </c>
    </row>
    <row r="7" spans="1:1">
      <c r="A7" s="257" t="s">
        <v>2456</v>
      </c>
    </row>
    <row r="8" spans="1:1">
      <c r="A8" s="257" t="s">
        <v>2457</v>
      </c>
    </row>
    <row r="9" spans="1:1">
      <c r="A9" s="257" t="s">
        <v>1819</v>
      </c>
    </row>
    <row r="10" spans="1:1">
      <c r="A10" s="257" t="s">
        <v>2458</v>
      </c>
    </row>
    <row r="11" spans="1:1">
      <c r="A11" s="257" t="s">
        <v>2459</v>
      </c>
    </row>
    <row r="12" spans="1:1">
      <c r="A12" s="257" t="s">
        <v>1503</v>
      </c>
    </row>
    <row r="13" spans="1:1">
      <c r="A13" s="257" t="s">
        <v>2460</v>
      </c>
    </row>
    <row r="14" spans="1:1">
      <c r="A14" s="257" t="s">
        <v>1851</v>
      </c>
    </row>
    <row r="15" spans="1:1">
      <c r="A15" s="257" t="s">
        <v>1305</v>
      </c>
    </row>
    <row r="16" spans="1:1">
      <c r="A16" s="257" t="s">
        <v>2461</v>
      </c>
    </row>
    <row r="17" spans="1:1">
      <c r="A17" s="257" t="s">
        <v>1887</v>
      </c>
    </row>
    <row r="18" spans="1:1">
      <c r="A18" s="257" t="s">
        <v>2462</v>
      </c>
    </row>
    <row r="19" spans="1:1">
      <c r="A19" s="257" t="s">
        <v>2463</v>
      </c>
    </row>
    <row r="20" spans="1:1">
      <c r="A20" s="257" t="s">
        <v>2464</v>
      </c>
    </row>
    <row r="21" spans="1:1">
      <c r="A21" s="257" t="s">
        <v>80</v>
      </c>
    </row>
    <row r="22" spans="1:1">
      <c r="A22" s="257" t="s">
        <v>65</v>
      </c>
    </row>
    <row r="23" spans="1:1">
      <c r="A23" s="257" t="s">
        <v>263</v>
      </c>
    </row>
    <row r="24" spans="1:1">
      <c r="A24" s="257" t="s">
        <v>1123</v>
      </c>
    </row>
    <row r="25" spans="1:1">
      <c r="A25" s="257" t="s">
        <v>2465</v>
      </c>
    </row>
    <row r="26" spans="1:1">
      <c r="A26" s="257" t="s">
        <v>2466</v>
      </c>
    </row>
    <row r="27" spans="1:1">
      <c r="A27" s="257" t="s">
        <v>1442</v>
      </c>
    </row>
    <row r="28" spans="1:1">
      <c r="A28" s="257" t="s">
        <v>2467</v>
      </c>
    </row>
    <row r="29" spans="1:1">
      <c r="A29" s="257" t="s">
        <v>1986</v>
      </c>
    </row>
    <row r="30" spans="1:1">
      <c r="A30" s="257" t="s">
        <v>1304</v>
      </c>
    </row>
    <row r="31" spans="1:1">
      <c r="A31" s="257" t="s">
        <v>2469</v>
      </c>
    </row>
    <row r="32" spans="1:1">
      <c r="A32" s="257" t="s">
        <v>162</v>
      </c>
    </row>
    <row r="33" spans="1:1">
      <c r="A33" s="257" t="s">
        <v>2470</v>
      </c>
    </row>
    <row r="34" spans="1:1">
      <c r="A34" s="257" t="s">
        <v>2471</v>
      </c>
    </row>
    <row r="35" spans="1:1">
      <c r="A35" s="257" t="s">
        <v>1074</v>
      </c>
    </row>
    <row r="36" spans="1:1">
      <c r="A36" s="257" t="s">
        <v>541</v>
      </c>
    </row>
    <row r="37" spans="1:1">
      <c r="A37" s="257" t="s">
        <v>2472</v>
      </c>
    </row>
    <row r="38" spans="1:1">
      <c r="A38" s="257" t="s">
        <v>2473</v>
      </c>
    </row>
    <row r="39" spans="1:1">
      <c r="A39" s="257" t="s">
        <v>2474</v>
      </c>
    </row>
    <row r="40" spans="1:1">
      <c r="A40" s="257" t="s">
        <v>2475</v>
      </c>
    </row>
    <row r="41" spans="1:1">
      <c r="A41" s="257" t="s">
        <v>2476</v>
      </c>
    </row>
    <row r="42" spans="1:1">
      <c r="A42" s="257" t="s">
        <v>2438</v>
      </c>
    </row>
    <row r="43" spans="1:1">
      <c r="A43" s="257" t="s">
        <v>2477</v>
      </c>
    </row>
    <row r="44" spans="1:1">
      <c r="A44" s="257" t="s">
        <v>791</v>
      </c>
    </row>
    <row r="45" spans="1:1">
      <c r="A45" s="257" t="s">
        <v>1873</v>
      </c>
    </row>
    <row r="46" spans="1:1">
      <c r="A46" s="257" t="s">
        <v>201</v>
      </c>
    </row>
    <row r="47" spans="1:1">
      <c r="A47" s="257" t="s">
        <v>2479</v>
      </c>
    </row>
    <row r="48" spans="1:1">
      <c r="A48" s="257" t="s">
        <v>2480</v>
      </c>
    </row>
    <row r="49" spans="1:1">
      <c r="A49" s="257"/>
    </row>
  </sheetData>
  <phoneticPr fontId="21"/>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dimension ref="A1:A49"/>
  <sheetViews>
    <sheetView workbookViewId="0">
      <selection activeCell="C19" sqref="C19"/>
    </sheetView>
  </sheetViews>
  <sheetFormatPr defaultRowHeight="13.5"/>
  <sheetData>
    <row r="1" spans="1:1">
      <c r="A1" t="s">
        <v>1640</v>
      </c>
    </row>
    <row r="2" spans="1:1">
      <c r="A2" t="s">
        <v>1315</v>
      </c>
    </row>
    <row r="3" spans="1:1">
      <c r="A3" t="s">
        <v>2481</v>
      </c>
    </row>
    <row r="4" spans="1:1">
      <c r="A4" t="s">
        <v>2482</v>
      </c>
    </row>
    <row r="5" spans="1:1">
      <c r="A5" t="s">
        <v>2483</v>
      </c>
    </row>
    <row r="6" spans="1:1">
      <c r="A6" t="s">
        <v>2484</v>
      </c>
    </row>
    <row r="7" spans="1:1">
      <c r="A7" t="s">
        <v>2485</v>
      </c>
    </row>
    <row r="8" spans="1:1">
      <c r="A8" t="s">
        <v>1461</v>
      </c>
    </row>
    <row r="9" spans="1:1">
      <c r="A9" s="257"/>
    </row>
    <row r="10" spans="1:1">
      <c r="A10" s="257"/>
    </row>
    <row r="11" spans="1:1">
      <c r="A11" s="257"/>
    </row>
    <row r="12" spans="1:1">
      <c r="A12" s="257"/>
    </row>
    <row r="13" spans="1:1">
      <c r="A13" s="257"/>
    </row>
    <row r="14" spans="1:1">
      <c r="A14" s="257"/>
    </row>
    <row r="15" spans="1:1">
      <c r="A15" s="257"/>
    </row>
    <row r="16" spans="1:1">
      <c r="A16" s="257"/>
    </row>
    <row r="17" spans="1:1">
      <c r="A17" s="257"/>
    </row>
    <row r="18" spans="1:1">
      <c r="A18" s="257"/>
    </row>
    <row r="19" spans="1:1">
      <c r="A19" s="257"/>
    </row>
    <row r="20" spans="1:1">
      <c r="A20" s="257"/>
    </row>
    <row r="21" spans="1:1">
      <c r="A21" s="257"/>
    </row>
    <row r="22" spans="1:1">
      <c r="A22" s="257"/>
    </row>
    <row r="23" spans="1:1">
      <c r="A23" s="257"/>
    </row>
    <row r="24" spans="1:1">
      <c r="A24" s="257"/>
    </row>
    <row r="25" spans="1:1">
      <c r="A25" s="257"/>
    </row>
    <row r="26" spans="1:1">
      <c r="A26" s="257"/>
    </row>
    <row r="27" spans="1:1">
      <c r="A27" s="257"/>
    </row>
    <row r="28" spans="1:1">
      <c r="A28" s="257"/>
    </row>
    <row r="29" spans="1:1">
      <c r="A29" s="257"/>
    </row>
    <row r="30" spans="1:1">
      <c r="A30" s="257"/>
    </row>
    <row r="31" spans="1:1">
      <c r="A31" s="257"/>
    </row>
    <row r="32" spans="1:1">
      <c r="A32" s="257"/>
    </row>
    <row r="33" spans="1:1">
      <c r="A33" s="257"/>
    </row>
    <row r="34" spans="1:1">
      <c r="A34" s="257"/>
    </row>
    <row r="35" spans="1:1">
      <c r="A35" s="257"/>
    </row>
    <row r="36" spans="1:1">
      <c r="A36" s="257"/>
    </row>
    <row r="37" spans="1:1">
      <c r="A37" s="257"/>
    </row>
    <row r="38" spans="1:1">
      <c r="A38" s="257"/>
    </row>
    <row r="39" spans="1:1">
      <c r="A39" s="257"/>
    </row>
    <row r="40" spans="1:1">
      <c r="A40" s="257"/>
    </row>
    <row r="41" spans="1:1">
      <c r="A41" s="257"/>
    </row>
    <row r="42" spans="1:1">
      <c r="A42" s="257"/>
    </row>
    <row r="43" spans="1:1">
      <c r="A43" s="257"/>
    </row>
    <row r="44" spans="1:1">
      <c r="A44" s="257"/>
    </row>
    <row r="45" spans="1:1">
      <c r="A45" s="257"/>
    </row>
    <row r="46" spans="1:1">
      <c r="A46" s="257"/>
    </row>
    <row r="47" spans="1:1">
      <c r="A47" s="257"/>
    </row>
    <row r="48" spans="1:1">
      <c r="A48" s="257"/>
    </row>
    <row r="49" spans="1:1">
      <c r="A49" s="257"/>
    </row>
  </sheetData>
  <phoneticPr fontId="2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theme="4"/>
  </sheetPr>
  <dimension ref="A1:M129"/>
  <sheetViews>
    <sheetView view="pageBreakPreview" zoomScaleSheetLayoutView="100" workbookViewId="0">
      <selection activeCell="G122" sqref="G122"/>
    </sheetView>
  </sheetViews>
  <sheetFormatPr defaultColWidth="9" defaultRowHeight="14.25"/>
  <cols>
    <col min="1" max="1" width="5.5703125" style="4" customWidth="1"/>
    <col min="2" max="2" width="8.5703125" style="2" customWidth="1"/>
    <col min="3" max="3" width="12.5703125" style="2" customWidth="1"/>
    <col min="4" max="4" width="10.5703125" style="2" customWidth="1"/>
    <col min="5" max="5" width="25" style="2" bestFit="1" customWidth="1"/>
    <col min="6" max="6" width="5.5703125" style="68" customWidth="1"/>
    <col min="7" max="7" width="40.5703125" style="69" customWidth="1"/>
    <col min="8" max="8" width="2" style="70" customWidth="1"/>
    <col min="9" max="9" width="2" style="2" customWidth="1"/>
    <col min="10" max="12" width="12.5703125" style="3" customWidth="1"/>
    <col min="13" max="13" width="35.42578125" style="3" customWidth="1"/>
    <col min="14" max="14" width="9" style="2" bestFit="1" customWidth="0"/>
    <col min="15" max="16384" width="9" style="2"/>
  </cols>
  <sheetData>
    <row r="1" spans="1:13" ht="15">
      <c r="A1" s="71" t="s">
        <v>107</v>
      </c>
      <c r="B1" s="81"/>
      <c r="C1" s="100" t="s">
        <v>202</v>
      </c>
      <c r="D1" s="115" t="str">
        <f>IF('様式１（業者）'!K23&lt;&gt;"",'様式１（業者）'!K23,"")</f>
        <v/>
      </c>
      <c r="E1" s="115"/>
      <c r="F1" s="115"/>
      <c r="G1" s="137" t="s">
        <v>218</v>
      </c>
    </row>
    <row r="2" spans="1:13" s="4" customFormat="1" ht="24.75" customHeight="1">
      <c r="A2" s="72" t="s">
        <v>196</v>
      </c>
      <c r="B2" s="82" t="s">
        <v>118</v>
      </c>
      <c r="C2" s="28"/>
      <c r="D2" s="28" t="s">
        <v>224</v>
      </c>
      <c r="E2" s="36"/>
      <c r="F2" s="134" t="s">
        <v>179</v>
      </c>
      <c r="G2" s="138" t="s">
        <v>225</v>
      </c>
      <c r="H2" s="144"/>
      <c r="I2" s="4"/>
      <c r="J2" s="3" t="s">
        <v>228</v>
      </c>
      <c r="K2" s="3" t="s">
        <v>118</v>
      </c>
      <c r="L2" s="3" t="s">
        <v>224</v>
      </c>
      <c r="M2" s="3" t="s">
        <v>34</v>
      </c>
    </row>
    <row r="3" spans="1:13">
      <c r="A3" s="73" t="s">
        <v>237</v>
      </c>
      <c r="B3" s="83" t="s">
        <v>244</v>
      </c>
      <c r="C3" s="101"/>
      <c r="D3" s="116" t="s">
        <v>187</v>
      </c>
      <c r="E3" s="123" t="s">
        <v>235</v>
      </c>
      <c r="F3" s="58"/>
      <c r="G3" s="139"/>
      <c r="I3" s="2">
        <v>1</v>
      </c>
      <c r="J3" s="3" t="str">
        <f t="shared" ref="J3:J66" si="0">IF($F3="○",11,"")</f>
        <v/>
      </c>
      <c r="K3" s="3" t="str">
        <f>IF($F3="○",$B$3,"")</f>
        <v/>
      </c>
      <c r="L3" s="3" t="str">
        <f t="shared" ref="L3:L66" si="1">IF($F3="○",D3,"")</f>
        <v/>
      </c>
    </row>
    <row r="4" spans="1:13">
      <c r="A4" s="74" t="s">
        <v>170</v>
      </c>
      <c r="B4" s="84" t="s">
        <v>247</v>
      </c>
      <c r="C4" s="102"/>
      <c r="D4" s="117" t="s">
        <v>17</v>
      </c>
      <c r="E4" s="124" t="s">
        <v>250</v>
      </c>
      <c r="F4" s="58"/>
      <c r="G4" s="140"/>
      <c r="I4" s="2">
        <v>1</v>
      </c>
      <c r="J4" s="3" t="str">
        <f t="shared" si="0"/>
        <v/>
      </c>
      <c r="K4" s="3" t="str">
        <f>IF($F4="○",$B$3,"")</f>
        <v/>
      </c>
      <c r="L4" s="3" t="str">
        <f t="shared" si="1"/>
        <v/>
      </c>
    </row>
    <row r="5" spans="1:13">
      <c r="A5" s="74" t="s">
        <v>252</v>
      </c>
      <c r="B5" s="84"/>
      <c r="C5" s="102"/>
      <c r="D5" s="117" t="s">
        <v>257</v>
      </c>
      <c r="E5" s="124" t="s">
        <v>261</v>
      </c>
      <c r="F5" s="58"/>
      <c r="G5" s="140"/>
      <c r="I5" s="2">
        <v>1</v>
      </c>
      <c r="J5" s="3" t="str">
        <f t="shared" si="0"/>
        <v/>
      </c>
      <c r="K5" s="3" t="str">
        <f>IF($F5="○",$B$3,"")</f>
        <v/>
      </c>
      <c r="L5" s="3" t="str">
        <f t="shared" si="1"/>
        <v/>
      </c>
    </row>
    <row r="6" spans="1:13">
      <c r="A6" s="74" t="s">
        <v>264</v>
      </c>
      <c r="B6" s="85"/>
      <c r="C6" s="103"/>
      <c r="D6" s="118" t="s">
        <v>267</v>
      </c>
      <c r="E6" s="124" t="s">
        <v>57</v>
      </c>
      <c r="F6" s="58"/>
      <c r="G6" s="141"/>
      <c r="I6" s="2">
        <v>1</v>
      </c>
      <c r="J6" s="3" t="str">
        <f t="shared" si="0"/>
        <v/>
      </c>
      <c r="K6" s="3" t="str">
        <f>IF($F6="○",$B$3,"")</f>
        <v/>
      </c>
      <c r="L6" s="3" t="str">
        <f t="shared" si="1"/>
        <v/>
      </c>
      <c r="M6" s="3" t="str">
        <f>IF($F6="○",IF(G6&lt;&gt;"",G6,""),"")</f>
        <v/>
      </c>
    </row>
    <row r="7" spans="1:13">
      <c r="A7" s="74" t="s">
        <v>272</v>
      </c>
      <c r="B7" s="86" t="s">
        <v>280</v>
      </c>
      <c r="C7" s="104"/>
      <c r="D7" s="117" t="s">
        <v>283</v>
      </c>
      <c r="E7" s="124" t="s">
        <v>287</v>
      </c>
      <c r="F7" s="58"/>
      <c r="G7" s="140"/>
      <c r="I7" s="2">
        <v>1</v>
      </c>
      <c r="J7" s="3" t="str">
        <f t="shared" si="0"/>
        <v/>
      </c>
      <c r="K7" s="3" t="str">
        <f>IF($F7="○",$B$7,"")</f>
        <v/>
      </c>
      <c r="L7" s="3" t="str">
        <f t="shared" si="1"/>
        <v/>
      </c>
    </row>
    <row r="8" spans="1:13">
      <c r="A8" s="74"/>
      <c r="B8" s="84" t="s">
        <v>293</v>
      </c>
      <c r="C8" s="102"/>
      <c r="D8" s="117" t="s">
        <v>295</v>
      </c>
      <c r="E8" s="124" t="s">
        <v>302</v>
      </c>
      <c r="F8" s="58"/>
      <c r="G8" s="140"/>
      <c r="I8" s="2">
        <v>1</v>
      </c>
      <c r="J8" s="3" t="str">
        <f t="shared" si="0"/>
        <v/>
      </c>
      <c r="K8" s="3" t="str">
        <f>IF($F8="○",$B$7,"")</f>
        <v/>
      </c>
      <c r="L8" s="3" t="str">
        <f t="shared" si="1"/>
        <v/>
      </c>
    </row>
    <row r="9" spans="1:13">
      <c r="A9" s="74"/>
      <c r="B9" s="84"/>
      <c r="C9" s="102"/>
      <c r="D9" s="117" t="s">
        <v>305</v>
      </c>
      <c r="E9" s="124" t="s">
        <v>312</v>
      </c>
      <c r="F9" s="58"/>
      <c r="G9" s="140"/>
      <c r="I9" s="2">
        <v>1</v>
      </c>
      <c r="J9" s="3" t="str">
        <f t="shared" si="0"/>
        <v/>
      </c>
      <c r="K9" s="3" t="str">
        <f>IF($F9="○",$B$7,"")</f>
        <v/>
      </c>
      <c r="L9" s="3" t="str">
        <f t="shared" si="1"/>
        <v/>
      </c>
    </row>
    <row r="10" spans="1:13">
      <c r="A10" s="74"/>
      <c r="B10" s="85"/>
      <c r="C10" s="103"/>
      <c r="D10" s="117" t="s">
        <v>321</v>
      </c>
      <c r="E10" s="124" t="s">
        <v>57</v>
      </c>
      <c r="F10" s="58"/>
      <c r="G10" s="141"/>
      <c r="I10" s="2">
        <v>1</v>
      </c>
      <c r="J10" s="3" t="str">
        <f t="shared" si="0"/>
        <v/>
      </c>
      <c r="K10" s="3" t="str">
        <f>IF($F10="○",$B$7,"")</f>
        <v/>
      </c>
      <c r="L10" s="3" t="str">
        <f t="shared" si="1"/>
        <v/>
      </c>
      <c r="M10" s="3" t="str">
        <f>IF($F10="○",IF(G10&lt;&gt;"",G10,""),"")</f>
        <v/>
      </c>
    </row>
    <row r="11" spans="1:13">
      <c r="A11" s="74"/>
      <c r="B11" s="86" t="s">
        <v>12</v>
      </c>
      <c r="C11" s="104"/>
      <c r="D11" s="117" t="s">
        <v>322</v>
      </c>
      <c r="E11" s="124" t="s">
        <v>324</v>
      </c>
      <c r="F11" s="58"/>
      <c r="G11" s="140"/>
      <c r="I11" s="2">
        <v>1</v>
      </c>
      <c r="J11" s="3" t="str">
        <f t="shared" si="0"/>
        <v/>
      </c>
      <c r="K11" s="3" t="str">
        <f>IF($F11="○",$B$11,"")</f>
        <v/>
      </c>
      <c r="L11" s="3" t="str">
        <f t="shared" si="1"/>
        <v/>
      </c>
    </row>
    <row r="12" spans="1:13">
      <c r="A12" s="74"/>
      <c r="B12" s="84" t="s">
        <v>326</v>
      </c>
      <c r="C12" s="102"/>
      <c r="D12" s="117" t="s">
        <v>334</v>
      </c>
      <c r="E12" s="124" t="s">
        <v>207</v>
      </c>
      <c r="F12" s="58"/>
      <c r="G12" s="140"/>
      <c r="I12" s="2">
        <v>1</v>
      </c>
      <c r="J12" s="3" t="str">
        <f t="shared" si="0"/>
        <v/>
      </c>
      <c r="K12" s="3" t="str">
        <f>IF($F12="○",$B$11,"")</f>
        <v/>
      </c>
      <c r="L12" s="3" t="str">
        <f t="shared" si="1"/>
        <v/>
      </c>
    </row>
    <row r="13" spans="1:13">
      <c r="A13" s="74"/>
      <c r="B13" s="84"/>
      <c r="C13" s="102"/>
      <c r="D13" s="119" t="s">
        <v>337</v>
      </c>
      <c r="E13" s="124" t="s">
        <v>340</v>
      </c>
      <c r="F13" s="58"/>
      <c r="G13" s="140"/>
      <c r="I13" s="2">
        <v>1</v>
      </c>
      <c r="J13" s="3" t="str">
        <f t="shared" si="0"/>
        <v/>
      </c>
      <c r="K13" s="3" t="str">
        <f>IF($F13="○",$B$11,"")</f>
        <v/>
      </c>
      <c r="L13" s="3" t="str">
        <f t="shared" si="1"/>
        <v/>
      </c>
    </row>
    <row r="14" spans="1:13">
      <c r="A14" s="74"/>
      <c r="B14" s="85"/>
      <c r="C14" s="103"/>
      <c r="D14" s="120" t="s">
        <v>198</v>
      </c>
      <c r="E14" s="124" t="s">
        <v>57</v>
      </c>
      <c r="F14" s="58"/>
      <c r="G14" s="141"/>
      <c r="I14" s="2">
        <v>1</v>
      </c>
      <c r="J14" s="3" t="str">
        <f t="shared" si="0"/>
        <v/>
      </c>
      <c r="K14" s="3" t="str">
        <f>IF($F14="○",$B$11,"")</f>
        <v/>
      </c>
      <c r="L14" s="3" t="str">
        <f t="shared" si="1"/>
        <v/>
      </c>
      <c r="M14" s="3" t="str">
        <f>IF($F14="○",IF(G14&lt;&gt;"",G14,""),"")</f>
        <v/>
      </c>
    </row>
    <row r="15" spans="1:13">
      <c r="A15" s="74"/>
      <c r="B15" s="86" t="s">
        <v>344</v>
      </c>
      <c r="C15" s="105"/>
      <c r="D15" s="119" t="s">
        <v>303</v>
      </c>
      <c r="E15" s="124" t="s">
        <v>132</v>
      </c>
      <c r="F15" s="58"/>
      <c r="G15" s="140"/>
      <c r="I15" s="2">
        <v>1</v>
      </c>
      <c r="J15" s="3" t="str">
        <f t="shared" si="0"/>
        <v/>
      </c>
      <c r="K15" s="3" t="str">
        <f t="shared" ref="K15:K20" si="2">IF($F15="○",$B$15,"")</f>
        <v/>
      </c>
      <c r="L15" s="3" t="str">
        <f t="shared" si="1"/>
        <v/>
      </c>
    </row>
    <row r="16" spans="1:13">
      <c r="A16" s="74"/>
      <c r="B16" s="84" t="s">
        <v>347</v>
      </c>
      <c r="C16" s="102"/>
      <c r="D16" s="119" t="s">
        <v>48</v>
      </c>
      <c r="E16" s="124" t="s">
        <v>351</v>
      </c>
      <c r="F16" s="58"/>
      <c r="G16" s="140"/>
      <c r="I16" s="2">
        <v>1</v>
      </c>
      <c r="J16" s="3" t="str">
        <f t="shared" si="0"/>
        <v/>
      </c>
      <c r="K16" s="3" t="str">
        <f t="shared" si="2"/>
        <v/>
      </c>
      <c r="L16" s="3" t="str">
        <f t="shared" si="1"/>
        <v/>
      </c>
    </row>
    <row r="17" spans="1:13">
      <c r="A17" s="74"/>
      <c r="B17" s="84"/>
      <c r="C17" s="102"/>
      <c r="D17" s="119" t="s">
        <v>357</v>
      </c>
      <c r="E17" s="124" t="s">
        <v>286</v>
      </c>
      <c r="F17" s="58"/>
      <c r="G17" s="140"/>
      <c r="I17" s="2">
        <v>1</v>
      </c>
      <c r="J17" s="3" t="str">
        <f t="shared" si="0"/>
        <v/>
      </c>
      <c r="K17" s="3" t="str">
        <f t="shared" si="2"/>
        <v/>
      </c>
      <c r="L17" s="3" t="str">
        <f t="shared" si="1"/>
        <v/>
      </c>
    </row>
    <row r="18" spans="1:13">
      <c r="A18" s="74"/>
      <c r="B18" s="84"/>
      <c r="C18" s="102"/>
      <c r="D18" s="119" t="s">
        <v>360</v>
      </c>
      <c r="E18" s="124" t="s">
        <v>364</v>
      </c>
      <c r="F18" s="58"/>
      <c r="G18" s="140"/>
      <c r="I18" s="2">
        <v>1</v>
      </c>
      <c r="J18" s="3" t="str">
        <f t="shared" si="0"/>
        <v/>
      </c>
      <c r="K18" s="3" t="str">
        <f t="shared" si="2"/>
        <v/>
      </c>
      <c r="L18" s="3" t="str">
        <f t="shared" si="1"/>
        <v/>
      </c>
    </row>
    <row r="19" spans="1:13">
      <c r="A19" s="74"/>
      <c r="B19" s="84"/>
      <c r="C19" s="102"/>
      <c r="D19" s="119" t="s">
        <v>367</v>
      </c>
      <c r="E19" s="124" t="s">
        <v>379</v>
      </c>
      <c r="F19" s="58"/>
      <c r="G19" s="140"/>
      <c r="I19" s="2">
        <v>1</v>
      </c>
      <c r="J19" s="3" t="str">
        <f t="shared" si="0"/>
        <v/>
      </c>
      <c r="K19" s="3" t="str">
        <f t="shared" si="2"/>
        <v/>
      </c>
      <c r="L19" s="3" t="str">
        <f t="shared" si="1"/>
        <v/>
      </c>
    </row>
    <row r="20" spans="1:13">
      <c r="A20" s="74"/>
      <c r="B20" s="85"/>
      <c r="C20" s="103"/>
      <c r="D20" s="120" t="s">
        <v>382</v>
      </c>
      <c r="E20" s="124" t="s">
        <v>57</v>
      </c>
      <c r="F20" s="58"/>
      <c r="G20" s="141"/>
      <c r="I20" s="2">
        <v>1</v>
      </c>
      <c r="J20" s="3" t="str">
        <f t="shared" si="0"/>
        <v/>
      </c>
      <c r="K20" s="3" t="str">
        <f t="shared" si="2"/>
        <v/>
      </c>
      <c r="L20" s="3" t="str">
        <f t="shared" si="1"/>
        <v/>
      </c>
      <c r="M20" s="3" t="str">
        <f>IF($F20="○",IF(G20&lt;&gt;"",G20,""),"")</f>
        <v/>
      </c>
    </row>
    <row r="21" spans="1:13">
      <c r="A21" s="74"/>
      <c r="B21" s="86" t="s">
        <v>101</v>
      </c>
      <c r="C21" s="105"/>
      <c r="D21" s="119" t="s">
        <v>384</v>
      </c>
      <c r="E21" s="124" t="s">
        <v>385</v>
      </c>
      <c r="F21" s="58"/>
      <c r="G21" s="140"/>
      <c r="I21" s="2">
        <v>1</v>
      </c>
      <c r="J21" s="3" t="str">
        <f t="shared" si="0"/>
        <v/>
      </c>
      <c r="K21" s="3" t="str">
        <f>IF($F21="○",$B$21,"")</f>
        <v/>
      </c>
      <c r="L21" s="3" t="str">
        <f t="shared" si="1"/>
        <v/>
      </c>
    </row>
    <row r="22" spans="1:13">
      <c r="A22" s="74"/>
      <c r="B22" s="84" t="s">
        <v>387</v>
      </c>
      <c r="C22" s="102"/>
      <c r="D22" s="119" t="s">
        <v>392</v>
      </c>
      <c r="E22" s="124" t="s">
        <v>393</v>
      </c>
      <c r="F22" s="58"/>
      <c r="G22" s="140"/>
      <c r="I22" s="2">
        <v>1</v>
      </c>
      <c r="J22" s="3" t="str">
        <f t="shared" si="0"/>
        <v/>
      </c>
      <c r="K22" s="3" t="str">
        <f>IF($F22="○",$B$21,"")</f>
        <v/>
      </c>
      <c r="L22" s="3" t="str">
        <f t="shared" si="1"/>
        <v/>
      </c>
    </row>
    <row r="23" spans="1:13">
      <c r="A23" s="74"/>
      <c r="B23" s="84"/>
      <c r="C23" s="102"/>
      <c r="D23" s="119" t="s">
        <v>398</v>
      </c>
      <c r="E23" s="124" t="s">
        <v>380</v>
      </c>
      <c r="F23" s="58"/>
      <c r="G23" s="140"/>
      <c r="I23" s="2">
        <v>1</v>
      </c>
      <c r="J23" s="3" t="str">
        <f t="shared" si="0"/>
        <v/>
      </c>
      <c r="K23" s="3" t="str">
        <f>IF($F23="○",$B$21,"")</f>
        <v/>
      </c>
      <c r="L23" s="3" t="str">
        <f t="shared" si="1"/>
        <v/>
      </c>
    </row>
    <row r="24" spans="1:13">
      <c r="A24" s="74"/>
      <c r="B24" s="85"/>
      <c r="C24" s="103"/>
      <c r="D24" s="120" t="s">
        <v>182</v>
      </c>
      <c r="E24" s="124" t="s">
        <v>57</v>
      </c>
      <c r="F24" s="58"/>
      <c r="G24" s="141"/>
      <c r="I24" s="2">
        <v>1</v>
      </c>
      <c r="J24" s="3" t="str">
        <f t="shared" si="0"/>
        <v/>
      </c>
      <c r="K24" s="3" t="str">
        <f>IF($F24="○",$B$21,"")</f>
        <v/>
      </c>
      <c r="L24" s="3" t="str">
        <f t="shared" si="1"/>
        <v/>
      </c>
      <c r="M24" s="3" t="str">
        <f>IF($F24="○",IF(G24&lt;&gt;"",G24,""),"")</f>
        <v/>
      </c>
    </row>
    <row r="25" spans="1:13">
      <c r="A25" s="74"/>
      <c r="B25" s="86" t="s">
        <v>44</v>
      </c>
      <c r="C25" s="105"/>
      <c r="D25" s="119" t="s">
        <v>243</v>
      </c>
      <c r="E25" s="124" t="s">
        <v>400</v>
      </c>
      <c r="F25" s="58"/>
      <c r="G25" s="140"/>
      <c r="I25" s="2">
        <v>1</v>
      </c>
      <c r="J25" s="3" t="str">
        <f t="shared" si="0"/>
        <v/>
      </c>
      <c r="K25" s="3" t="str">
        <f>IF($F25="○",$B$25,"")</f>
        <v/>
      </c>
      <c r="L25" s="3" t="str">
        <f t="shared" si="1"/>
        <v/>
      </c>
    </row>
    <row r="26" spans="1:13">
      <c r="A26" s="74"/>
      <c r="B26" s="84" t="s">
        <v>403</v>
      </c>
      <c r="C26" s="102"/>
      <c r="D26" s="119" t="s">
        <v>406</v>
      </c>
      <c r="E26" s="124" t="s">
        <v>401</v>
      </c>
      <c r="F26" s="58"/>
      <c r="G26" s="140"/>
      <c r="I26" s="2">
        <v>1</v>
      </c>
      <c r="J26" s="3" t="str">
        <f t="shared" si="0"/>
        <v/>
      </c>
      <c r="K26" s="3" t="str">
        <f>IF($F26="○",$B$25,"")</f>
        <v/>
      </c>
      <c r="L26" s="3" t="str">
        <f t="shared" si="1"/>
        <v/>
      </c>
    </row>
    <row r="27" spans="1:13">
      <c r="A27" s="74"/>
      <c r="B27" s="84"/>
      <c r="C27" s="102"/>
      <c r="D27" s="119" t="s">
        <v>407</v>
      </c>
      <c r="E27" s="124" t="s">
        <v>410</v>
      </c>
      <c r="F27" s="58"/>
      <c r="G27" s="140"/>
      <c r="I27" s="2">
        <v>1</v>
      </c>
      <c r="J27" s="3" t="str">
        <f t="shared" si="0"/>
        <v/>
      </c>
      <c r="K27" s="3" t="str">
        <f>IF($F27="○",$B$25,"")</f>
        <v/>
      </c>
      <c r="L27" s="3" t="str">
        <f t="shared" si="1"/>
        <v/>
      </c>
    </row>
    <row r="28" spans="1:13">
      <c r="A28" s="74"/>
      <c r="B28" s="84"/>
      <c r="C28" s="102"/>
      <c r="D28" s="119" t="s">
        <v>109</v>
      </c>
      <c r="E28" s="124" t="s">
        <v>411</v>
      </c>
      <c r="F28" s="58"/>
      <c r="G28" s="140"/>
      <c r="I28" s="2">
        <v>1</v>
      </c>
      <c r="J28" s="3" t="str">
        <f t="shared" si="0"/>
        <v/>
      </c>
      <c r="K28" s="3" t="str">
        <f>IF($F28="○",$B$25,"")</f>
        <v/>
      </c>
      <c r="L28" s="3" t="str">
        <f t="shared" si="1"/>
        <v/>
      </c>
    </row>
    <row r="29" spans="1:13">
      <c r="A29" s="74"/>
      <c r="B29" s="85"/>
      <c r="C29" s="103"/>
      <c r="D29" s="120" t="s">
        <v>414</v>
      </c>
      <c r="E29" s="124" t="s">
        <v>57</v>
      </c>
      <c r="F29" s="58"/>
      <c r="G29" s="141"/>
      <c r="I29" s="2">
        <v>1</v>
      </c>
      <c r="J29" s="3" t="str">
        <f t="shared" si="0"/>
        <v/>
      </c>
      <c r="K29" s="3" t="str">
        <f>IF($F29="○",$B$25,"")</f>
        <v/>
      </c>
      <c r="L29" s="3" t="str">
        <f t="shared" si="1"/>
        <v/>
      </c>
      <c r="M29" s="3" t="str">
        <f>IF($F29="○",IF(G29&lt;&gt;"",G29,""),"")</f>
        <v/>
      </c>
    </row>
    <row r="30" spans="1:13">
      <c r="A30" s="74"/>
      <c r="B30" s="86" t="s">
        <v>420</v>
      </c>
      <c r="C30" s="105"/>
      <c r="D30" s="119" t="s">
        <v>79</v>
      </c>
      <c r="E30" s="124" t="s">
        <v>60</v>
      </c>
      <c r="F30" s="58"/>
      <c r="G30" s="140"/>
      <c r="I30" s="2">
        <v>1</v>
      </c>
      <c r="J30" s="3" t="str">
        <f t="shared" si="0"/>
        <v/>
      </c>
      <c r="K30" s="3" t="str">
        <f>IF($F30="○",$B$30,"")</f>
        <v/>
      </c>
      <c r="L30" s="3" t="str">
        <f t="shared" si="1"/>
        <v/>
      </c>
    </row>
    <row r="31" spans="1:13">
      <c r="A31" s="74"/>
      <c r="B31" s="84" t="s">
        <v>427</v>
      </c>
      <c r="C31" s="102"/>
      <c r="D31" s="119" t="s">
        <v>428</v>
      </c>
      <c r="E31" s="124" t="s">
        <v>431</v>
      </c>
      <c r="F31" s="58"/>
      <c r="G31" s="140"/>
      <c r="I31" s="2">
        <v>1</v>
      </c>
      <c r="J31" s="3" t="str">
        <f t="shared" si="0"/>
        <v/>
      </c>
      <c r="K31" s="3" t="str">
        <f>IF($F31="○",$B$30,"")</f>
        <v/>
      </c>
      <c r="L31" s="3" t="str">
        <f t="shared" si="1"/>
        <v/>
      </c>
    </row>
    <row r="32" spans="1:13">
      <c r="A32" s="74"/>
      <c r="B32" s="84"/>
      <c r="C32" s="102"/>
      <c r="D32" s="119" t="s">
        <v>432</v>
      </c>
      <c r="E32" s="124" t="s">
        <v>180</v>
      </c>
      <c r="F32" s="58"/>
      <c r="G32" s="140"/>
      <c r="I32" s="2">
        <v>1</v>
      </c>
      <c r="J32" s="3" t="str">
        <f t="shared" si="0"/>
        <v/>
      </c>
      <c r="K32" s="3" t="str">
        <f>IF($F32="○",$B$30,"")</f>
        <v/>
      </c>
      <c r="L32" s="3" t="str">
        <f t="shared" si="1"/>
        <v/>
      </c>
    </row>
    <row r="33" spans="1:13">
      <c r="A33" s="74"/>
      <c r="B33" s="84"/>
      <c r="C33" s="102"/>
      <c r="D33" s="119" t="s">
        <v>433</v>
      </c>
      <c r="E33" s="124" t="s">
        <v>436</v>
      </c>
      <c r="F33" s="58"/>
      <c r="G33" s="140"/>
      <c r="I33" s="2">
        <v>1</v>
      </c>
      <c r="J33" s="3" t="str">
        <f t="shared" si="0"/>
        <v/>
      </c>
      <c r="K33" s="3" t="str">
        <f>IF($F33="○",$B$30,"")</f>
        <v/>
      </c>
      <c r="L33" s="3" t="str">
        <f t="shared" si="1"/>
        <v/>
      </c>
    </row>
    <row r="34" spans="1:13">
      <c r="A34" s="74"/>
      <c r="B34" s="85"/>
      <c r="C34" s="103"/>
      <c r="D34" s="120" t="s">
        <v>440</v>
      </c>
      <c r="E34" s="124" t="s">
        <v>57</v>
      </c>
      <c r="F34" s="58"/>
      <c r="G34" s="141"/>
      <c r="I34" s="2">
        <v>1</v>
      </c>
      <c r="J34" s="3" t="str">
        <f t="shared" si="0"/>
        <v/>
      </c>
      <c r="K34" s="3" t="str">
        <f>IF($F34="○",$B$30,"")</f>
        <v/>
      </c>
      <c r="L34" s="3" t="str">
        <f t="shared" si="1"/>
        <v/>
      </c>
      <c r="M34" s="3" t="str">
        <f>IF($F34="○",IF(G34&lt;&gt;"",G34,""),"")</f>
        <v/>
      </c>
    </row>
    <row r="35" spans="1:13">
      <c r="A35" s="74"/>
      <c r="B35" s="86" t="s">
        <v>441</v>
      </c>
      <c r="C35" s="105"/>
      <c r="D35" s="119" t="s">
        <v>448</v>
      </c>
      <c r="E35" s="124" t="s">
        <v>454</v>
      </c>
      <c r="F35" s="58"/>
      <c r="G35" s="140"/>
      <c r="I35" s="2">
        <v>1</v>
      </c>
      <c r="J35" s="3" t="str">
        <f t="shared" si="0"/>
        <v/>
      </c>
      <c r="K35" s="3" t="str">
        <f>IF($F35="○",$B$35,"")</f>
        <v/>
      </c>
      <c r="L35" s="3" t="str">
        <f t="shared" si="1"/>
        <v/>
      </c>
    </row>
    <row r="36" spans="1:13">
      <c r="A36" s="74"/>
      <c r="B36" s="84" t="s">
        <v>458</v>
      </c>
      <c r="C36" s="102"/>
      <c r="D36" s="119" t="s">
        <v>430</v>
      </c>
      <c r="E36" s="124" t="s">
        <v>460</v>
      </c>
      <c r="F36" s="58"/>
      <c r="G36" s="140"/>
      <c r="I36" s="2">
        <v>1</v>
      </c>
      <c r="J36" s="3" t="str">
        <f t="shared" si="0"/>
        <v/>
      </c>
      <c r="K36" s="3" t="str">
        <f>IF($F36="○",$B$35,"")</f>
        <v/>
      </c>
      <c r="L36" s="3" t="str">
        <f t="shared" si="1"/>
        <v/>
      </c>
    </row>
    <row r="37" spans="1:13">
      <c r="A37" s="74"/>
      <c r="B37" s="85"/>
      <c r="C37" s="103"/>
      <c r="D37" s="120" t="s">
        <v>462</v>
      </c>
      <c r="E37" s="124" t="s">
        <v>57</v>
      </c>
      <c r="F37" s="58"/>
      <c r="G37" s="141"/>
      <c r="I37" s="2">
        <v>1</v>
      </c>
      <c r="J37" s="3" t="str">
        <f t="shared" si="0"/>
        <v/>
      </c>
      <c r="K37" s="3" t="str">
        <f>IF($F37="○",$B$35,"")</f>
        <v/>
      </c>
      <c r="L37" s="3" t="str">
        <f t="shared" si="1"/>
        <v/>
      </c>
      <c r="M37" s="3" t="str">
        <f>IF($F37="○",IF(G37&lt;&gt;"",G37,""),"")</f>
        <v/>
      </c>
    </row>
    <row r="38" spans="1:13">
      <c r="A38" s="74"/>
      <c r="B38" s="86" t="s">
        <v>467</v>
      </c>
      <c r="C38" s="105"/>
      <c r="D38" s="119" t="s">
        <v>469</v>
      </c>
      <c r="E38" s="124" t="s">
        <v>298</v>
      </c>
      <c r="F38" s="58"/>
      <c r="G38" s="140"/>
      <c r="I38" s="2">
        <v>1</v>
      </c>
      <c r="J38" s="3" t="str">
        <f t="shared" si="0"/>
        <v/>
      </c>
      <c r="K38" s="3" t="str">
        <f>IF($F38="○",$B$38,"")</f>
        <v/>
      </c>
      <c r="L38" s="3" t="str">
        <f t="shared" si="1"/>
        <v/>
      </c>
    </row>
    <row r="39" spans="1:13">
      <c r="A39" s="74"/>
      <c r="B39" s="84" t="s">
        <v>478</v>
      </c>
      <c r="C39" s="102"/>
      <c r="D39" s="119" t="s">
        <v>479</v>
      </c>
      <c r="E39" s="124" t="s">
        <v>6</v>
      </c>
      <c r="F39" s="58"/>
      <c r="G39" s="140"/>
      <c r="I39" s="2">
        <v>1</v>
      </c>
      <c r="J39" s="3" t="str">
        <f t="shared" si="0"/>
        <v/>
      </c>
      <c r="K39" s="3" t="str">
        <f>IF($F39="○",$B$38,"")</f>
        <v/>
      </c>
      <c r="L39" s="3" t="str">
        <f t="shared" si="1"/>
        <v/>
      </c>
    </row>
    <row r="40" spans="1:13">
      <c r="A40" s="74"/>
      <c r="B40" s="84"/>
      <c r="C40" s="102"/>
      <c r="D40" s="119" t="s">
        <v>484</v>
      </c>
      <c r="E40" s="124" t="s">
        <v>488</v>
      </c>
      <c r="F40" s="58"/>
      <c r="G40" s="140"/>
      <c r="I40" s="2">
        <v>1</v>
      </c>
      <c r="J40" s="3" t="str">
        <f t="shared" si="0"/>
        <v/>
      </c>
      <c r="K40" s="3" t="str">
        <f>IF($F40="○",$B$38,"")</f>
        <v/>
      </c>
      <c r="L40" s="3" t="str">
        <f t="shared" si="1"/>
        <v/>
      </c>
    </row>
    <row r="41" spans="1:13">
      <c r="A41" s="74"/>
      <c r="B41" s="84"/>
      <c r="C41" s="102"/>
      <c r="D41" s="119" t="s">
        <v>492</v>
      </c>
      <c r="E41" s="124" t="s">
        <v>308</v>
      </c>
      <c r="F41" s="58"/>
      <c r="G41" s="140"/>
      <c r="I41" s="2">
        <v>1</v>
      </c>
      <c r="J41" s="3" t="str">
        <f t="shared" si="0"/>
        <v/>
      </c>
      <c r="K41" s="3" t="str">
        <f>IF($F41="○",$B$38,"")</f>
        <v/>
      </c>
      <c r="L41" s="3" t="str">
        <f t="shared" si="1"/>
        <v/>
      </c>
    </row>
    <row r="42" spans="1:13">
      <c r="A42" s="74"/>
      <c r="B42" s="85"/>
      <c r="C42" s="103"/>
      <c r="D42" s="120" t="s">
        <v>495</v>
      </c>
      <c r="E42" s="124" t="s">
        <v>57</v>
      </c>
      <c r="F42" s="58"/>
      <c r="G42" s="141"/>
      <c r="I42" s="2">
        <v>1</v>
      </c>
      <c r="J42" s="3" t="str">
        <f t="shared" si="0"/>
        <v/>
      </c>
      <c r="K42" s="3" t="str">
        <f>IF($F42="○",$B$38,"")</f>
        <v/>
      </c>
      <c r="L42" s="3" t="str">
        <f t="shared" si="1"/>
        <v/>
      </c>
      <c r="M42" s="3" t="str">
        <f>IF($F42="○",IF(G42&lt;&gt;"",G42,""),"")</f>
        <v/>
      </c>
    </row>
    <row r="43" spans="1:13">
      <c r="A43" s="74"/>
      <c r="B43" s="86" t="s">
        <v>499</v>
      </c>
      <c r="C43" s="105"/>
      <c r="D43" s="119" t="s">
        <v>502</v>
      </c>
      <c r="E43" s="124" t="s">
        <v>508</v>
      </c>
      <c r="F43" s="58"/>
      <c r="G43" s="140"/>
      <c r="I43" s="2">
        <v>1</v>
      </c>
      <c r="J43" s="3" t="str">
        <f t="shared" si="0"/>
        <v/>
      </c>
      <c r="K43" s="3" t="str">
        <f>IF($F43="○",$B$43,"")</f>
        <v/>
      </c>
      <c r="L43" s="3" t="str">
        <f t="shared" si="1"/>
        <v/>
      </c>
    </row>
    <row r="44" spans="1:13">
      <c r="A44" s="74"/>
      <c r="B44" s="84" t="s">
        <v>513</v>
      </c>
      <c r="C44" s="102"/>
      <c r="D44" s="119" t="s">
        <v>125</v>
      </c>
      <c r="E44" s="124" t="s">
        <v>517</v>
      </c>
      <c r="F44" s="58"/>
      <c r="G44" s="140"/>
      <c r="I44" s="2">
        <v>1</v>
      </c>
      <c r="J44" s="3" t="str">
        <f t="shared" si="0"/>
        <v/>
      </c>
      <c r="K44" s="3" t="str">
        <f>IF($F44="○",$B$43,"")</f>
        <v/>
      </c>
      <c r="L44" s="3" t="str">
        <f t="shared" si="1"/>
        <v/>
      </c>
    </row>
    <row r="45" spans="1:13">
      <c r="A45" s="74"/>
      <c r="B45" s="84"/>
      <c r="C45" s="102"/>
      <c r="D45" s="119" t="s">
        <v>520</v>
      </c>
      <c r="E45" s="124" t="s">
        <v>523</v>
      </c>
      <c r="F45" s="58"/>
      <c r="G45" s="140"/>
      <c r="I45" s="2">
        <v>1</v>
      </c>
      <c r="J45" s="3" t="str">
        <f t="shared" si="0"/>
        <v/>
      </c>
      <c r="K45" s="3" t="str">
        <f>IF($F45="○",$B$43,"")</f>
        <v/>
      </c>
      <c r="L45" s="3" t="str">
        <f t="shared" si="1"/>
        <v/>
      </c>
    </row>
    <row r="46" spans="1:13">
      <c r="A46" s="74"/>
      <c r="B46" s="85"/>
      <c r="C46" s="103"/>
      <c r="D46" s="120" t="s">
        <v>524</v>
      </c>
      <c r="E46" s="124" t="s">
        <v>57</v>
      </c>
      <c r="F46" s="58"/>
      <c r="G46" s="141"/>
      <c r="I46" s="2">
        <v>1</v>
      </c>
      <c r="J46" s="3" t="str">
        <f t="shared" si="0"/>
        <v/>
      </c>
      <c r="K46" s="3" t="str">
        <f>IF($F46="○",$B$43,"")</f>
        <v/>
      </c>
      <c r="L46" s="3" t="str">
        <f t="shared" si="1"/>
        <v/>
      </c>
      <c r="M46" s="3" t="str">
        <f>IF($F46="○",IF(G46&lt;&gt;"",G46,""),"")</f>
        <v/>
      </c>
    </row>
    <row r="47" spans="1:13">
      <c r="A47" s="74"/>
      <c r="B47" s="87" t="s">
        <v>527</v>
      </c>
      <c r="C47" s="105"/>
      <c r="D47" s="119" t="s">
        <v>167</v>
      </c>
      <c r="E47" s="124" t="s">
        <v>528</v>
      </c>
      <c r="F47" s="58"/>
      <c r="G47" s="140"/>
      <c r="I47" s="2">
        <v>1</v>
      </c>
      <c r="J47" s="3" t="str">
        <f t="shared" si="0"/>
        <v/>
      </c>
      <c r="K47" s="3" t="str">
        <f>IF($F47="○",$B$47,"")</f>
        <v/>
      </c>
      <c r="L47" s="3" t="str">
        <f t="shared" si="1"/>
        <v/>
      </c>
    </row>
    <row r="48" spans="1:13">
      <c r="A48" s="74"/>
      <c r="B48" s="84" t="s">
        <v>533</v>
      </c>
      <c r="C48" s="102"/>
      <c r="D48" s="119" t="s">
        <v>535</v>
      </c>
      <c r="E48" s="124" t="s">
        <v>338</v>
      </c>
      <c r="F48" s="58"/>
      <c r="G48" s="140"/>
      <c r="I48" s="2">
        <v>1</v>
      </c>
      <c r="J48" s="3" t="str">
        <f t="shared" si="0"/>
        <v/>
      </c>
      <c r="K48" s="3" t="str">
        <f>IF($F48="○",$B$47,"")</f>
        <v/>
      </c>
      <c r="L48" s="3" t="str">
        <f t="shared" si="1"/>
        <v/>
      </c>
    </row>
    <row r="49" spans="1:13">
      <c r="A49" s="74"/>
      <c r="B49" s="88"/>
      <c r="C49" s="102"/>
      <c r="D49" s="119" t="s">
        <v>323</v>
      </c>
      <c r="E49" s="124" t="s">
        <v>320</v>
      </c>
      <c r="F49" s="58"/>
      <c r="G49" s="140"/>
      <c r="I49" s="2">
        <v>1</v>
      </c>
      <c r="J49" s="3" t="str">
        <f t="shared" si="0"/>
        <v/>
      </c>
      <c r="K49" s="3" t="str">
        <f>IF($F49="○",$B$47,"")</f>
        <v/>
      </c>
      <c r="L49" s="3" t="str">
        <f t="shared" si="1"/>
        <v/>
      </c>
    </row>
    <row r="50" spans="1:13">
      <c r="A50" s="74"/>
      <c r="B50" s="89"/>
      <c r="C50" s="103"/>
      <c r="D50" s="120" t="s">
        <v>538</v>
      </c>
      <c r="E50" s="124" t="s">
        <v>57</v>
      </c>
      <c r="F50" s="58"/>
      <c r="G50" s="141"/>
      <c r="I50" s="2">
        <v>1</v>
      </c>
      <c r="J50" s="3" t="str">
        <f t="shared" si="0"/>
        <v/>
      </c>
      <c r="K50" s="3" t="str">
        <f>IF($F50="○",$B$47,"")</f>
        <v/>
      </c>
      <c r="L50" s="3" t="str">
        <f t="shared" si="1"/>
        <v/>
      </c>
      <c r="M50" s="3" t="str">
        <f>IF($F50="○",IF(G50&lt;&gt;"",G50,""),"")</f>
        <v/>
      </c>
    </row>
    <row r="51" spans="1:13">
      <c r="A51" s="74"/>
      <c r="B51" s="87" t="s">
        <v>546</v>
      </c>
      <c r="C51" s="105"/>
      <c r="D51" s="119" t="s">
        <v>549</v>
      </c>
      <c r="E51" s="124" t="s">
        <v>556</v>
      </c>
      <c r="F51" s="58"/>
      <c r="G51" s="140"/>
      <c r="I51" s="2">
        <v>1</v>
      </c>
      <c r="J51" s="3" t="str">
        <f t="shared" si="0"/>
        <v/>
      </c>
      <c r="K51" s="3" t="str">
        <f t="shared" ref="K51:K56" si="3">IF($F51="○",$B$51,"")</f>
        <v/>
      </c>
      <c r="L51" s="3" t="str">
        <f t="shared" si="1"/>
        <v/>
      </c>
    </row>
    <row r="52" spans="1:13">
      <c r="A52" s="74"/>
      <c r="B52" s="84" t="s">
        <v>500</v>
      </c>
      <c r="C52" s="102"/>
      <c r="D52" s="119" t="s">
        <v>425</v>
      </c>
      <c r="E52" s="124" t="s">
        <v>176</v>
      </c>
      <c r="F52" s="58"/>
      <c r="G52" s="140"/>
      <c r="I52" s="2">
        <v>1</v>
      </c>
      <c r="J52" s="3" t="str">
        <f t="shared" si="0"/>
        <v/>
      </c>
      <c r="K52" s="3" t="str">
        <f t="shared" si="3"/>
        <v/>
      </c>
      <c r="L52" s="3" t="str">
        <f t="shared" si="1"/>
        <v/>
      </c>
    </row>
    <row r="53" spans="1:13">
      <c r="A53" s="74"/>
      <c r="B53" s="88"/>
      <c r="C53" s="102"/>
      <c r="D53" s="119" t="s">
        <v>341</v>
      </c>
      <c r="E53" s="124" t="s">
        <v>77</v>
      </c>
      <c r="F53" s="58"/>
      <c r="G53" s="140"/>
      <c r="I53" s="2">
        <v>1</v>
      </c>
      <c r="J53" s="3" t="str">
        <f t="shared" si="0"/>
        <v/>
      </c>
      <c r="K53" s="3" t="str">
        <f t="shared" si="3"/>
        <v/>
      </c>
      <c r="L53" s="3" t="str">
        <f t="shared" si="1"/>
        <v/>
      </c>
    </row>
    <row r="54" spans="1:13">
      <c r="A54" s="74"/>
      <c r="B54" s="88"/>
      <c r="C54" s="102"/>
      <c r="D54" s="119" t="s">
        <v>152</v>
      </c>
      <c r="E54" s="124" t="s">
        <v>446</v>
      </c>
      <c r="F54" s="58"/>
      <c r="G54" s="140"/>
      <c r="I54" s="2">
        <v>1</v>
      </c>
      <c r="J54" s="3" t="str">
        <f t="shared" si="0"/>
        <v/>
      </c>
      <c r="K54" s="3" t="str">
        <f t="shared" si="3"/>
        <v/>
      </c>
      <c r="L54" s="3" t="str">
        <f t="shared" si="1"/>
        <v/>
      </c>
    </row>
    <row r="55" spans="1:13">
      <c r="A55" s="74"/>
      <c r="B55" s="88"/>
      <c r="C55" s="102"/>
      <c r="D55" s="119" t="s">
        <v>559</v>
      </c>
      <c r="E55" s="124" t="s">
        <v>564</v>
      </c>
      <c r="F55" s="58"/>
      <c r="G55" s="140"/>
      <c r="I55" s="2">
        <v>1</v>
      </c>
      <c r="J55" s="3" t="str">
        <f t="shared" si="0"/>
        <v/>
      </c>
      <c r="K55" s="3" t="str">
        <f t="shared" si="3"/>
        <v/>
      </c>
      <c r="L55" s="3" t="str">
        <f t="shared" si="1"/>
        <v/>
      </c>
    </row>
    <row r="56" spans="1:13">
      <c r="A56" s="74"/>
      <c r="B56" s="89"/>
      <c r="C56" s="103"/>
      <c r="D56" s="120" t="s">
        <v>566</v>
      </c>
      <c r="E56" s="124" t="s">
        <v>57</v>
      </c>
      <c r="F56" s="58"/>
      <c r="G56" s="141"/>
      <c r="I56" s="2">
        <v>1</v>
      </c>
      <c r="J56" s="3" t="str">
        <f t="shared" si="0"/>
        <v/>
      </c>
      <c r="K56" s="3" t="str">
        <f t="shared" si="3"/>
        <v/>
      </c>
      <c r="L56" s="3" t="str">
        <f t="shared" si="1"/>
        <v/>
      </c>
      <c r="M56" s="3" t="str">
        <f>IF($F56="○",IF(G56&lt;&gt;"",G56,""),"")</f>
        <v/>
      </c>
    </row>
    <row r="57" spans="1:13">
      <c r="A57" s="74"/>
      <c r="B57" s="87" t="s">
        <v>570</v>
      </c>
      <c r="C57" s="105"/>
      <c r="D57" s="119" t="s">
        <v>571</v>
      </c>
      <c r="E57" s="124" t="s">
        <v>66</v>
      </c>
      <c r="F57" s="58"/>
      <c r="G57" s="140"/>
      <c r="I57" s="2">
        <v>1</v>
      </c>
      <c r="J57" s="3" t="str">
        <f t="shared" si="0"/>
        <v/>
      </c>
      <c r="K57" s="3" t="str">
        <f t="shared" ref="K57:K62" si="4">IF($F57="○",$B$57,"")</f>
        <v/>
      </c>
      <c r="L57" s="3" t="str">
        <f t="shared" si="1"/>
        <v/>
      </c>
    </row>
    <row r="58" spans="1:13">
      <c r="A58" s="74"/>
      <c r="B58" s="84" t="s">
        <v>572</v>
      </c>
      <c r="C58" s="102"/>
      <c r="D58" s="119" t="s">
        <v>573</v>
      </c>
      <c r="E58" s="124" t="s">
        <v>346</v>
      </c>
      <c r="F58" s="58"/>
      <c r="G58" s="140"/>
      <c r="I58" s="2">
        <v>1</v>
      </c>
      <c r="J58" s="3" t="str">
        <f t="shared" si="0"/>
        <v/>
      </c>
      <c r="K58" s="3" t="str">
        <f t="shared" si="4"/>
        <v/>
      </c>
      <c r="L58" s="3" t="str">
        <f t="shared" si="1"/>
        <v/>
      </c>
    </row>
    <row r="59" spans="1:13">
      <c r="A59" s="74"/>
      <c r="B59" s="88"/>
      <c r="C59" s="102"/>
      <c r="D59" s="119" t="s">
        <v>578</v>
      </c>
      <c r="E59" s="124" t="s">
        <v>582</v>
      </c>
      <c r="F59" s="58"/>
      <c r="G59" s="140"/>
      <c r="I59" s="2">
        <v>1</v>
      </c>
      <c r="J59" s="3" t="str">
        <f t="shared" si="0"/>
        <v/>
      </c>
      <c r="K59" s="3" t="str">
        <f t="shared" si="4"/>
        <v/>
      </c>
      <c r="L59" s="3" t="str">
        <f t="shared" si="1"/>
        <v/>
      </c>
    </row>
    <row r="60" spans="1:13">
      <c r="A60" s="74"/>
      <c r="B60" s="88"/>
      <c r="C60" s="102"/>
      <c r="D60" s="119" t="s">
        <v>232</v>
      </c>
      <c r="E60" s="124" t="s">
        <v>405</v>
      </c>
      <c r="F60" s="58"/>
      <c r="G60" s="140"/>
      <c r="I60" s="2">
        <v>1</v>
      </c>
      <c r="J60" s="3" t="str">
        <f t="shared" si="0"/>
        <v/>
      </c>
      <c r="K60" s="3" t="str">
        <f t="shared" si="4"/>
        <v/>
      </c>
      <c r="L60" s="3" t="str">
        <f t="shared" si="1"/>
        <v/>
      </c>
    </row>
    <row r="61" spans="1:13">
      <c r="A61" s="74"/>
      <c r="B61" s="88"/>
      <c r="C61" s="102"/>
      <c r="D61" s="119" t="s">
        <v>349</v>
      </c>
      <c r="E61" s="124" t="s">
        <v>288</v>
      </c>
      <c r="F61" s="58"/>
      <c r="G61" s="140"/>
      <c r="I61" s="2">
        <v>1</v>
      </c>
      <c r="J61" s="3" t="str">
        <f t="shared" si="0"/>
        <v/>
      </c>
      <c r="K61" s="3" t="str">
        <f t="shared" si="4"/>
        <v/>
      </c>
      <c r="L61" s="3" t="str">
        <f t="shared" si="1"/>
        <v/>
      </c>
    </row>
    <row r="62" spans="1:13">
      <c r="A62" s="74"/>
      <c r="B62" s="89"/>
      <c r="C62" s="103"/>
      <c r="D62" s="120" t="s">
        <v>584</v>
      </c>
      <c r="E62" s="124" t="s">
        <v>57</v>
      </c>
      <c r="F62" s="58"/>
      <c r="G62" s="141"/>
      <c r="I62" s="2">
        <v>1</v>
      </c>
      <c r="J62" s="3" t="str">
        <f t="shared" si="0"/>
        <v/>
      </c>
      <c r="K62" s="3" t="str">
        <f t="shared" si="4"/>
        <v/>
      </c>
      <c r="L62" s="3" t="str">
        <f t="shared" si="1"/>
        <v/>
      </c>
      <c r="M62" s="3" t="str">
        <f>IF($F62="○",IF(G62&lt;&gt;"",G62,""),"")</f>
        <v/>
      </c>
    </row>
    <row r="63" spans="1:13">
      <c r="A63" s="74"/>
      <c r="B63" s="87" t="s">
        <v>434</v>
      </c>
      <c r="C63" s="105"/>
      <c r="D63" s="119" t="s">
        <v>585</v>
      </c>
      <c r="E63" s="124" t="s">
        <v>563</v>
      </c>
      <c r="F63" s="58"/>
      <c r="G63" s="140"/>
      <c r="I63" s="2">
        <v>1</v>
      </c>
      <c r="J63" s="3" t="str">
        <f t="shared" si="0"/>
        <v/>
      </c>
      <c r="K63" s="3" t="str">
        <f>IF($F63="○",$B$63,"")</f>
        <v/>
      </c>
      <c r="L63" s="3" t="str">
        <f t="shared" si="1"/>
        <v/>
      </c>
    </row>
    <row r="64" spans="1:13">
      <c r="A64" s="74"/>
      <c r="B64" s="84" t="s">
        <v>57</v>
      </c>
      <c r="C64" s="102"/>
      <c r="D64" s="119" t="s">
        <v>593</v>
      </c>
      <c r="E64" s="124" t="s">
        <v>594</v>
      </c>
      <c r="F64" s="58"/>
      <c r="G64" s="140"/>
      <c r="I64" s="2">
        <v>1</v>
      </c>
      <c r="J64" s="3" t="str">
        <f t="shared" si="0"/>
        <v/>
      </c>
      <c r="K64" s="3" t="str">
        <f>IF($F64="○",$B$63,"")</f>
        <v/>
      </c>
      <c r="L64" s="3" t="str">
        <f t="shared" si="1"/>
        <v/>
      </c>
    </row>
    <row r="65" spans="1:13">
      <c r="A65" s="74"/>
      <c r="B65" s="88"/>
      <c r="C65" s="102"/>
      <c r="D65" s="119" t="s">
        <v>144</v>
      </c>
      <c r="E65" s="124" t="s">
        <v>591</v>
      </c>
      <c r="F65" s="58"/>
      <c r="G65" s="140"/>
      <c r="I65" s="2">
        <v>1</v>
      </c>
      <c r="J65" s="3" t="str">
        <f t="shared" si="0"/>
        <v/>
      </c>
      <c r="K65" s="3" t="str">
        <f>IF($F65="○",$B$63,"")</f>
        <v/>
      </c>
      <c r="L65" s="3" t="str">
        <f t="shared" si="1"/>
        <v/>
      </c>
    </row>
    <row r="66" spans="1:13">
      <c r="A66" s="74"/>
      <c r="B66" s="88"/>
      <c r="C66" s="102"/>
      <c r="D66" s="119" t="s">
        <v>596</v>
      </c>
      <c r="E66" s="124" t="s">
        <v>487</v>
      </c>
      <c r="F66" s="58"/>
      <c r="G66" s="140"/>
      <c r="I66" s="2">
        <v>1</v>
      </c>
      <c r="J66" s="3" t="str">
        <f t="shared" si="0"/>
        <v/>
      </c>
      <c r="K66" s="3" t="str">
        <f>IF($F66="○",$B$63,"")</f>
        <v/>
      </c>
      <c r="L66" s="3" t="str">
        <f t="shared" si="1"/>
        <v/>
      </c>
    </row>
    <row r="67" spans="1:13" ht="15">
      <c r="A67" s="75"/>
      <c r="B67" s="90"/>
      <c r="C67" s="106"/>
      <c r="D67" s="90" t="s">
        <v>599</v>
      </c>
      <c r="E67" s="125" t="s">
        <v>57</v>
      </c>
      <c r="F67" s="58"/>
      <c r="G67" s="141"/>
      <c r="I67" s="2">
        <v>1</v>
      </c>
      <c r="J67" s="3" t="str">
        <f>IF($F67="○",11,"")</f>
        <v/>
      </c>
      <c r="K67" s="3" t="str">
        <f>IF($F67="○",$B$63,"")</f>
        <v/>
      </c>
      <c r="L67" s="3" t="str">
        <f t="shared" ref="L67:L114" si="5">IF($F67="○",D67,"")</f>
        <v/>
      </c>
      <c r="M67" s="3" t="str">
        <f>IF($F67="○",IF(G67&lt;&gt;"",G67,""),"")</f>
        <v/>
      </c>
    </row>
    <row r="68" spans="1:13">
      <c r="A68" s="74" t="s">
        <v>601</v>
      </c>
      <c r="B68" s="88" t="s">
        <v>602</v>
      </c>
      <c r="C68" s="107"/>
      <c r="D68" s="121" t="s">
        <v>605</v>
      </c>
      <c r="E68" s="103" t="s">
        <v>609</v>
      </c>
      <c r="F68" s="58"/>
      <c r="G68" s="142"/>
      <c r="I68" s="2">
        <v>1</v>
      </c>
      <c r="J68" s="3" t="str">
        <f t="shared" ref="J68:J114" si="6">IF($F68="○",12,"")</f>
        <v/>
      </c>
      <c r="K68" s="3" t="str">
        <f t="shared" ref="K68:K73" si="7">IF($F68="○",$B$68,"")</f>
        <v/>
      </c>
      <c r="L68" s="3" t="str">
        <f t="shared" si="5"/>
        <v/>
      </c>
    </row>
    <row r="69" spans="1:13">
      <c r="A69" s="74" t="s">
        <v>610</v>
      </c>
      <c r="B69" s="84" t="s">
        <v>100</v>
      </c>
      <c r="C69" s="102"/>
      <c r="D69" s="119" t="s">
        <v>615</v>
      </c>
      <c r="E69" s="124" t="s">
        <v>133</v>
      </c>
      <c r="F69" s="58"/>
      <c r="G69" s="140"/>
      <c r="I69" s="2">
        <v>1</v>
      </c>
      <c r="J69" s="3" t="str">
        <f t="shared" si="6"/>
        <v/>
      </c>
      <c r="K69" s="3" t="str">
        <f t="shared" si="7"/>
        <v/>
      </c>
      <c r="L69" s="3" t="str">
        <f t="shared" si="5"/>
        <v/>
      </c>
    </row>
    <row r="70" spans="1:13">
      <c r="A70" s="74" t="s">
        <v>552</v>
      </c>
      <c r="B70" s="88"/>
      <c r="C70" s="102"/>
      <c r="D70" s="119" t="s">
        <v>618</v>
      </c>
      <c r="E70" s="124" t="s">
        <v>61</v>
      </c>
      <c r="F70" s="58"/>
      <c r="G70" s="140"/>
      <c r="I70" s="2">
        <v>1</v>
      </c>
      <c r="J70" s="3" t="str">
        <f t="shared" si="6"/>
        <v/>
      </c>
      <c r="K70" s="3" t="str">
        <f t="shared" si="7"/>
        <v/>
      </c>
      <c r="L70" s="3" t="str">
        <f t="shared" si="5"/>
        <v/>
      </c>
    </row>
    <row r="71" spans="1:13">
      <c r="A71" s="74" t="s">
        <v>628</v>
      </c>
      <c r="B71" s="88"/>
      <c r="C71" s="102"/>
      <c r="D71" s="119" t="s">
        <v>632</v>
      </c>
      <c r="E71" s="124" t="s">
        <v>635</v>
      </c>
      <c r="F71" s="58"/>
      <c r="G71" s="140"/>
      <c r="I71" s="2">
        <v>1</v>
      </c>
      <c r="J71" s="3" t="str">
        <f t="shared" si="6"/>
        <v/>
      </c>
      <c r="K71" s="3" t="str">
        <f t="shared" si="7"/>
        <v/>
      </c>
      <c r="L71" s="3" t="str">
        <f t="shared" si="5"/>
        <v/>
      </c>
    </row>
    <row r="72" spans="1:13">
      <c r="A72" s="74" t="s">
        <v>272</v>
      </c>
      <c r="B72" s="88"/>
      <c r="C72" s="102"/>
      <c r="D72" s="119" t="s">
        <v>626</v>
      </c>
      <c r="E72" s="124" t="s">
        <v>245</v>
      </c>
      <c r="F72" s="58"/>
      <c r="G72" s="140"/>
      <c r="I72" s="2">
        <v>1</v>
      </c>
      <c r="J72" s="3" t="str">
        <f t="shared" si="6"/>
        <v/>
      </c>
      <c r="K72" s="3" t="str">
        <f t="shared" si="7"/>
        <v/>
      </c>
      <c r="L72" s="3" t="str">
        <f t="shared" si="5"/>
        <v/>
      </c>
    </row>
    <row r="73" spans="1:13">
      <c r="A73" s="74"/>
      <c r="B73" s="89"/>
      <c r="C73" s="103"/>
      <c r="D73" s="120" t="s">
        <v>641</v>
      </c>
      <c r="E73" s="124" t="s">
        <v>57</v>
      </c>
      <c r="F73" s="58"/>
      <c r="G73" s="141"/>
      <c r="I73" s="2">
        <v>1</v>
      </c>
      <c r="J73" s="3" t="str">
        <f t="shared" si="6"/>
        <v/>
      </c>
      <c r="K73" s="3" t="str">
        <f t="shared" si="7"/>
        <v/>
      </c>
      <c r="L73" s="3" t="str">
        <f t="shared" si="5"/>
        <v/>
      </c>
      <c r="M73" s="3" t="str">
        <f>IF($F73="○",IF(G73&lt;&gt;"",G73,""),"")</f>
        <v/>
      </c>
    </row>
    <row r="74" spans="1:13">
      <c r="A74" s="74"/>
      <c r="B74" s="87" t="s">
        <v>649</v>
      </c>
      <c r="C74" s="105"/>
      <c r="D74" s="119" t="s">
        <v>652</v>
      </c>
      <c r="E74" s="124" t="s">
        <v>73</v>
      </c>
      <c r="F74" s="58"/>
      <c r="G74" s="140"/>
      <c r="I74" s="2">
        <v>1</v>
      </c>
      <c r="J74" s="3" t="str">
        <f t="shared" si="6"/>
        <v/>
      </c>
      <c r="K74" s="3" t="str">
        <f t="shared" ref="K74:K79" si="8">IF($F74="○",$B$74,"")</f>
        <v/>
      </c>
      <c r="L74" s="3" t="str">
        <f t="shared" si="5"/>
        <v/>
      </c>
    </row>
    <row r="75" spans="1:13">
      <c r="A75" s="74"/>
      <c r="B75" s="84" t="s">
        <v>653</v>
      </c>
      <c r="C75" s="102"/>
      <c r="D75" s="119" t="s">
        <v>658</v>
      </c>
      <c r="E75" s="124" t="s">
        <v>662</v>
      </c>
      <c r="F75" s="58"/>
      <c r="G75" s="140"/>
      <c r="I75" s="2">
        <v>1</v>
      </c>
      <c r="J75" s="3" t="str">
        <f t="shared" si="6"/>
        <v/>
      </c>
      <c r="K75" s="3" t="str">
        <f t="shared" si="8"/>
        <v/>
      </c>
      <c r="L75" s="3" t="str">
        <f t="shared" si="5"/>
        <v/>
      </c>
    </row>
    <row r="76" spans="1:13">
      <c r="A76" s="74"/>
      <c r="B76" s="88"/>
      <c r="C76" s="102"/>
      <c r="D76" s="119" t="s">
        <v>666</v>
      </c>
      <c r="E76" s="124" t="s">
        <v>117</v>
      </c>
      <c r="F76" s="58"/>
      <c r="G76" s="140"/>
      <c r="I76" s="2">
        <v>1</v>
      </c>
      <c r="J76" s="3" t="str">
        <f t="shared" si="6"/>
        <v/>
      </c>
      <c r="K76" s="3" t="str">
        <f t="shared" si="8"/>
        <v/>
      </c>
      <c r="L76" s="3" t="str">
        <f t="shared" si="5"/>
        <v/>
      </c>
    </row>
    <row r="77" spans="1:13">
      <c r="A77" s="74"/>
      <c r="B77" s="88"/>
      <c r="C77" s="102"/>
      <c r="D77" s="119" t="s">
        <v>669</v>
      </c>
      <c r="E77" s="124" t="s">
        <v>675</v>
      </c>
      <c r="F77" s="58"/>
      <c r="G77" s="140"/>
      <c r="I77" s="2">
        <v>1</v>
      </c>
      <c r="J77" s="3" t="str">
        <f t="shared" si="6"/>
        <v/>
      </c>
      <c r="K77" s="3" t="str">
        <f t="shared" si="8"/>
        <v/>
      </c>
      <c r="L77" s="3" t="str">
        <f t="shared" si="5"/>
        <v/>
      </c>
    </row>
    <row r="78" spans="1:13">
      <c r="A78" s="74"/>
      <c r="B78" s="88"/>
      <c r="C78" s="102"/>
      <c r="D78" s="119" t="s">
        <v>216</v>
      </c>
      <c r="E78" s="124" t="s">
        <v>677</v>
      </c>
      <c r="F78" s="58"/>
      <c r="G78" s="140"/>
      <c r="I78" s="2">
        <v>1</v>
      </c>
      <c r="J78" s="3" t="str">
        <f t="shared" si="6"/>
        <v/>
      </c>
      <c r="K78" s="3" t="str">
        <f t="shared" si="8"/>
        <v/>
      </c>
      <c r="L78" s="3" t="str">
        <f t="shared" si="5"/>
        <v/>
      </c>
    </row>
    <row r="79" spans="1:13">
      <c r="A79" s="74"/>
      <c r="B79" s="89"/>
      <c r="C79" s="103"/>
      <c r="D79" s="120" t="s">
        <v>679</v>
      </c>
      <c r="E79" s="124" t="s">
        <v>57</v>
      </c>
      <c r="F79" s="58"/>
      <c r="G79" s="141"/>
      <c r="I79" s="2">
        <v>1</v>
      </c>
      <c r="J79" s="3" t="str">
        <f t="shared" si="6"/>
        <v/>
      </c>
      <c r="K79" s="3" t="str">
        <f t="shared" si="8"/>
        <v/>
      </c>
      <c r="L79" s="3" t="str">
        <f t="shared" si="5"/>
        <v/>
      </c>
      <c r="M79" s="3" t="str">
        <f>IF($F79="○",IF(G79&lt;&gt;"",G79,""),"")</f>
        <v/>
      </c>
    </row>
    <row r="80" spans="1:13">
      <c r="A80" s="74"/>
      <c r="B80" s="87" t="s">
        <v>682</v>
      </c>
      <c r="C80" s="105"/>
      <c r="D80" s="119" t="s">
        <v>684</v>
      </c>
      <c r="E80" s="124" t="s">
        <v>165</v>
      </c>
      <c r="F80" s="58"/>
      <c r="G80" s="140"/>
      <c r="I80" s="2">
        <v>1</v>
      </c>
      <c r="J80" s="3" t="str">
        <f t="shared" si="6"/>
        <v/>
      </c>
      <c r="K80" s="3" t="str">
        <f>IF($F80="○",$B$80,"")</f>
        <v/>
      </c>
      <c r="L80" s="3" t="str">
        <f t="shared" si="5"/>
        <v/>
      </c>
    </row>
    <row r="81" spans="1:13">
      <c r="A81" s="74"/>
      <c r="B81" s="84" t="s">
        <v>686</v>
      </c>
      <c r="C81" s="102"/>
      <c r="D81" s="119" t="s">
        <v>688</v>
      </c>
      <c r="E81" s="124" t="s">
        <v>210</v>
      </c>
      <c r="F81" s="58"/>
      <c r="G81" s="140"/>
      <c r="I81" s="2">
        <v>1</v>
      </c>
      <c r="J81" s="3" t="str">
        <f t="shared" si="6"/>
        <v/>
      </c>
      <c r="K81" s="3" t="str">
        <f>IF($F81="○",$B$80,"")</f>
        <v/>
      </c>
      <c r="L81" s="3" t="str">
        <f t="shared" si="5"/>
        <v/>
      </c>
    </row>
    <row r="82" spans="1:13">
      <c r="A82" s="74"/>
      <c r="B82" s="88"/>
      <c r="C82" s="102"/>
      <c r="D82" s="119" t="s">
        <v>692</v>
      </c>
      <c r="E82" s="124" t="s">
        <v>694</v>
      </c>
      <c r="F82" s="58"/>
      <c r="G82" s="140"/>
      <c r="I82" s="2">
        <v>1</v>
      </c>
      <c r="J82" s="3" t="str">
        <f t="shared" si="6"/>
        <v/>
      </c>
      <c r="K82" s="3" t="str">
        <f>IF($F82="○",$B$80,"")</f>
        <v/>
      </c>
      <c r="L82" s="3" t="str">
        <f t="shared" si="5"/>
        <v/>
      </c>
    </row>
    <row r="83" spans="1:13">
      <c r="A83" s="74"/>
      <c r="B83" s="89"/>
      <c r="C83" s="103"/>
      <c r="D83" s="120" t="s">
        <v>40</v>
      </c>
      <c r="E83" s="124" t="s">
        <v>57</v>
      </c>
      <c r="F83" s="58"/>
      <c r="G83" s="141"/>
      <c r="I83" s="2">
        <v>1</v>
      </c>
      <c r="J83" s="3" t="str">
        <f t="shared" si="6"/>
        <v/>
      </c>
      <c r="K83" s="3" t="str">
        <f>IF($F83="○",$B$80,"")</f>
        <v/>
      </c>
      <c r="L83" s="3" t="str">
        <f t="shared" si="5"/>
        <v/>
      </c>
      <c r="M83" s="3" t="str">
        <f>IF($F83="○",IF(G83&lt;&gt;"",G83,""),"")</f>
        <v/>
      </c>
    </row>
    <row r="84" spans="1:13">
      <c r="A84" s="74"/>
      <c r="B84" s="87" t="s">
        <v>82</v>
      </c>
      <c r="C84" s="105"/>
      <c r="D84" s="119" t="s">
        <v>342</v>
      </c>
      <c r="E84" s="124" t="s">
        <v>695</v>
      </c>
      <c r="F84" s="58"/>
      <c r="G84" s="140"/>
      <c r="I84" s="2">
        <v>1</v>
      </c>
      <c r="J84" s="3" t="str">
        <f t="shared" si="6"/>
        <v/>
      </c>
      <c r="K84" s="3" t="str">
        <f t="shared" ref="K84:K89" si="9">IF($F84="○",$B$84,"")</f>
        <v/>
      </c>
      <c r="L84" s="3" t="str">
        <f t="shared" si="5"/>
        <v/>
      </c>
    </row>
    <row r="85" spans="1:13">
      <c r="A85" s="74"/>
      <c r="B85" s="84" t="s">
        <v>698</v>
      </c>
      <c r="C85" s="102"/>
      <c r="D85" s="119" t="s">
        <v>262</v>
      </c>
      <c r="E85" s="124" t="s">
        <v>700</v>
      </c>
      <c r="F85" s="58"/>
      <c r="G85" s="140"/>
      <c r="I85" s="2">
        <v>1</v>
      </c>
      <c r="J85" s="3" t="str">
        <f t="shared" si="6"/>
        <v/>
      </c>
      <c r="K85" s="3" t="str">
        <f t="shared" si="9"/>
        <v/>
      </c>
      <c r="L85" s="3" t="str">
        <f t="shared" si="5"/>
        <v/>
      </c>
    </row>
    <row r="86" spans="1:13">
      <c r="A86" s="74"/>
      <c r="B86" s="88" t="s">
        <v>459</v>
      </c>
      <c r="C86" s="102"/>
      <c r="D86" s="119" t="s">
        <v>703</v>
      </c>
      <c r="E86" s="124" t="s">
        <v>493</v>
      </c>
      <c r="F86" s="58"/>
      <c r="G86" s="140"/>
      <c r="I86" s="2">
        <v>1</v>
      </c>
      <c r="J86" s="3" t="str">
        <f t="shared" si="6"/>
        <v/>
      </c>
      <c r="K86" s="3" t="str">
        <f t="shared" si="9"/>
        <v/>
      </c>
      <c r="L86" s="3" t="str">
        <f t="shared" si="5"/>
        <v/>
      </c>
    </row>
    <row r="87" spans="1:13">
      <c r="A87" s="74"/>
      <c r="B87" s="88"/>
      <c r="C87" s="102"/>
      <c r="D87" s="119" t="s">
        <v>707</v>
      </c>
      <c r="E87" s="124" t="s">
        <v>650</v>
      </c>
      <c r="F87" s="58"/>
      <c r="G87" s="140"/>
      <c r="I87" s="2">
        <v>1</v>
      </c>
      <c r="J87" s="3" t="str">
        <f t="shared" si="6"/>
        <v/>
      </c>
      <c r="K87" s="3" t="str">
        <f t="shared" si="9"/>
        <v/>
      </c>
      <c r="L87" s="3" t="str">
        <f t="shared" si="5"/>
        <v/>
      </c>
    </row>
    <row r="88" spans="1:13">
      <c r="A88" s="74"/>
      <c r="B88" s="88"/>
      <c r="C88" s="102"/>
      <c r="D88" s="119" t="s">
        <v>709</v>
      </c>
      <c r="E88" s="124" t="s">
        <v>714</v>
      </c>
      <c r="F88" s="58"/>
      <c r="G88" s="140"/>
      <c r="I88" s="2">
        <v>1</v>
      </c>
      <c r="J88" s="3" t="str">
        <f t="shared" si="6"/>
        <v/>
      </c>
      <c r="K88" s="3" t="str">
        <f t="shared" si="9"/>
        <v/>
      </c>
      <c r="L88" s="3" t="str">
        <f t="shared" si="5"/>
        <v/>
      </c>
    </row>
    <row r="89" spans="1:13">
      <c r="A89" s="74"/>
      <c r="B89" s="89"/>
      <c r="C89" s="103"/>
      <c r="D89" s="120" t="s">
        <v>715</v>
      </c>
      <c r="E89" s="124" t="s">
        <v>57</v>
      </c>
      <c r="F89" s="58"/>
      <c r="G89" s="141"/>
      <c r="I89" s="2">
        <v>1</v>
      </c>
      <c r="J89" s="3" t="str">
        <f t="shared" si="6"/>
        <v/>
      </c>
      <c r="K89" s="3" t="str">
        <f t="shared" si="9"/>
        <v/>
      </c>
      <c r="L89" s="3" t="str">
        <f t="shared" si="5"/>
        <v/>
      </c>
      <c r="M89" s="3" t="str">
        <f>IF($F89="○",IF(G89&lt;&gt;"",G89,""),"")</f>
        <v/>
      </c>
    </row>
    <row r="90" spans="1:13">
      <c r="A90" s="74"/>
      <c r="B90" s="87" t="s">
        <v>231</v>
      </c>
      <c r="C90" s="105"/>
      <c r="D90" s="119" t="s">
        <v>274</v>
      </c>
      <c r="E90" s="124" t="s">
        <v>450</v>
      </c>
      <c r="F90" s="58"/>
      <c r="G90" s="140"/>
      <c r="I90" s="2">
        <v>1</v>
      </c>
      <c r="J90" s="3" t="str">
        <f t="shared" si="6"/>
        <v/>
      </c>
      <c r="K90" s="3" t="str">
        <f>IF($F90="○",$B$90,"")</f>
        <v/>
      </c>
      <c r="L90" s="3" t="str">
        <f t="shared" si="5"/>
        <v/>
      </c>
    </row>
    <row r="91" spans="1:13">
      <c r="A91" s="74"/>
      <c r="B91" s="84" t="s">
        <v>445</v>
      </c>
      <c r="C91" s="102"/>
      <c r="D91" s="119" t="s">
        <v>470</v>
      </c>
      <c r="E91" s="124" t="s">
        <v>718</v>
      </c>
      <c r="F91" s="58"/>
      <c r="G91" s="140"/>
      <c r="I91" s="2">
        <v>1</v>
      </c>
      <c r="J91" s="3" t="str">
        <f t="shared" si="6"/>
        <v/>
      </c>
      <c r="K91" s="3" t="str">
        <f>IF($F91="○",$B$90,"")</f>
        <v/>
      </c>
      <c r="L91" s="3" t="str">
        <f t="shared" si="5"/>
        <v/>
      </c>
    </row>
    <row r="92" spans="1:13">
      <c r="A92" s="74"/>
      <c r="B92" s="88"/>
      <c r="C92" s="102"/>
      <c r="D92" s="119" t="s">
        <v>721</v>
      </c>
      <c r="E92" s="124" t="s">
        <v>316</v>
      </c>
      <c r="F92" s="58"/>
      <c r="G92" s="140"/>
      <c r="I92" s="2">
        <v>1</v>
      </c>
      <c r="J92" s="3" t="str">
        <f t="shared" si="6"/>
        <v/>
      </c>
      <c r="K92" s="3" t="str">
        <f>IF($F92="○",$B$90,"")</f>
        <v/>
      </c>
      <c r="L92" s="3" t="str">
        <f t="shared" si="5"/>
        <v/>
      </c>
    </row>
    <row r="93" spans="1:13">
      <c r="A93" s="74"/>
      <c r="B93" s="89"/>
      <c r="C93" s="103"/>
      <c r="D93" s="120" t="s">
        <v>150</v>
      </c>
      <c r="E93" s="124" t="s">
        <v>57</v>
      </c>
      <c r="F93" s="58"/>
      <c r="G93" s="141"/>
      <c r="I93" s="2">
        <v>1</v>
      </c>
      <c r="J93" s="3" t="str">
        <f t="shared" si="6"/>
        <v/>
      </c>
      <c r="K93" s="3" t="str">
        <f>IF($F93="○",$B$90,"")</f>
        <v/>
      </c>
      <c r="L93" s="3" t="str">
        <f t="shared" si="5"/>
        <v/>
      </c>
      <c r="M93" s="3" t="str">
        <f>IF($F93="○",IF(G93&lt;&gt;"",G93,""),"")</f>
        <v/>
      </c>
    </row>
    <row r="94" spans="1:13">
      <c r="A94" s="74"/>
      <c r="B94" s="87" t="s">
        <v>725</v>
      </c>
      <c r="C94" s="105"/>
      <c r="D94" s="119" t="s">
        <v>412</v>
      </c>
      <c r="E94" s="124" t="s">
        <v>489</v>
      </c>
      <c r="F94" s="58"/>
      <c r="G94" s="140"/>
      <c r="I94" s="2">
        <v>1</v>
      </c>
      <c r="J94" s="3" t="str">
        <f t="shared" si="6"/>
        <v/>
      </c>
      <c r="K94" s="3" t="str">
        <f t="shared" ref="K94:K99" si="10">IF($F94="○",$B$94,"")</f>
        <v/>
      </c>
      <c r="L94" s="3" t="str">
        <f t="shared" si="5"/>
        <v/>
      </c>
    </row>
    <row r="95" spans="1:13">
      <c r="A95" s="74"/>
      <c r="B95" s="84" t="s">
        <v>726</v>
      </c>
      <c r="C95" s="102"/>
      <c r="D95" s="119" t="s">
        <v>730</v>
      </c>
      <c r="E95" s="124" t="s">
        <v>732</v>
      </c>
      <c r="F95" s="58"/>
      <c r="G95" s="140"/>
      <c r="I95" s="2">
        <v>1</v>
      </c>
      <c r="J95" s="3" t="str">
        <f t="shared" si="6"/>
        <v/>
      </c>
      <c r="K95" s="3" t="str">
        <f t="shared" si="10"/>
        <v/>
      </c>
      <c r="L95" s="3" t="str">
        <f t="shared" si="5"/>
        <v/>
      </c>
    </row>
    <row r="96" spans="1:13">
      <c r="A96" s="74"/>
      <c r="B96" s="88" t="s">
        <v>562</v>
      </c>
      <c r="C96" s="102"/>
      <c r="D96" s="119" t="s">
        <v>733</v>
      </c>
      <c r="E96" s="124" t="s">
        <v>735</v>
      </c>
      <c r="F96" s="58"/>
      <c r="G96" s="140"/>
      <c r="I96" s="2">
        <v>1</v>
      </c>
      <c r="J96" s="3" t="str">
        <f t="shared" si="6"/>
        <v/>
      </c>
      <c r="K96" s="3" t="str">
        <f t="shared" si="10"/>
        <v/>
      </c>
      <c r="L96" s="3" t="str">
        <f t="shared" si="5"/>
        <v/>
      </c>
    </row>
    <row r="97" spans="1:13">
      <c r="A97" s="74"/>
      <c r="B97" s="88"/>
      <c r="C97" s="102"/>
      <c r="D97" s="119" t="s">
        <v>736</v>
      </c>
      <c r="E97" s="124" t="s">
        <v>89</v>
      </c>
      <c r="F97" s="58"/>
      <c r="G97" s="140"/>
      <c r="I97" s="2">
        <v>1</v>
      </c>
      <c r="J97" s="3" t="str">
        <f t="shared" si="6"/>
        <v/>
      </c>
      <c r="K97" s="3" t="str">
        <f t="shared" si="10"/>
        <v/>
      </c>
      <c r="L97" s="3" t="str">
        <f t="shared" si="5"/>
        <v/>
      </c>
    </row>
    <row r="98" spans="1:13">
      <c r="A98" s="74"/>
      <c r="B98" s="88"/>
      <c r="C98" s="102"/>
      <c r="D98" s="119" t="s">
        <v>738</v>
      </c>
      <c r="E98" s="124" t="s">
        <v>575</v>
      </c>
      <c r="F98" s="58"/>
      <c r="G98" s="140"/>
      <c r="I98" s="2">
        <v>1</v>
      </c>
      <c r="J98" s="3" t="str">
        <f t="shared" si="6"/>
        <v/>
      </c>
      <c r="K98" s="3" t="str">
        <f t="shared" si="10"/>
        <v/>
      </c>
      <c r="L98" s="3" t="str">
        <f t="shared" si="5"/>
        <v/>
      </c>
    </row>
    <row r="99" spans="1:13">
      <c r="A99" s="74"/>
      <c r="B99" s="89"/>
      <c r="C99" s="103"/>
      <c r="D99" s="120" t="s">
        <v>742</v>
      </c>
      <c r="E99" s="124" t="s">
        <v>57</v>
      </c>
      <c r="F99" s="58"/>
      <c r="G99" s="141"/>
      <c r="I99" s="2">
        <v>1</v>
      </c>
      <c r="J99" s="3" t="str">
        <f t="shared" si="6"/>
        <v/>
      </c>
      <c r="K99" s="3" t="str">
        <f t="shared" si="10"/>
        <v/>
      </c>
      <c r="L99" s="3" t="str">
        <f t="shared" si="5"/>
        <v/>
      </c>
      <c r="M99" s="3" t="str">
        <f>IF($F99="○",IF(G99&lt;&gt;"",G99,""),"")</f>
        <v/>
      </c>
    </row>
    <row r="100" spans="1:13">
      <c r="A100" s="74"/>
      <c r="B100" s="86" t="s">
        <v>743</v>
      </c>
      <c r="C100" s="105"/>
      <c r="D100" s="119" t="s">
        <v>744</v>
      </c>
      <c r="E100" s="124" t="s">
        <v>746</v>
      </c>
      <c r="F100" s="58"/>
      <c r="G100" s="140"/>
      <c r="I100" s="2">
        <v>1</v>
      </c>
      <c r="J100" s="3" t="str">
        <f t="shared" si="6"/>
        <v/>
      </c>
      <c r="K100" s="3" t="str">
        <f>IF($F100="○",$B$100,"")</f>
        <v/>
      </c>
      <c r="L100" s="3" t="str">
        <f t="shared" si="5"/>
        <v/>
      </c>
    </row>
    <row r="101" spans="1:13">
      <c r="A101" s="74"/>
      <c r="B101" s="84" t="s">
        <v>455</v>
      </c>
      <c r="C101" s="102"/>
      <c r="D101" s="119" t="s">
        <v>750</v>
      </c>
      <c r="E101" s="124" t="s">
        <v>64</v>
      </c>
      <c r="F101" s="58"/>
      <c r="G101" s="140"/>
      <c r="I101" s="2">
        <v>1</v>
      </c>
      <c r="J101" s="3" t="str">
        <f t="shared" si="6"/>
        <v/>
      </c>
      <c r="K101" s="3" t="str">
        <f>IF($F101="○",$B$100,"")</f>
        <v/>
      </c>
      <c r="L101" s="3" t="str">
        <f t="shared" si="5"/>
        <v/>
      </c>
    </row>
    <row r="102" spans="1:13">
      <c r="A102" s="74"/>
      <c r="B102" s="85"/>
      <c r="C102" s="103"/>
      <c r="D102" s="120" t="s">
        <v>753</v>
      </c>
      <c r="E102" s="124" t="s">
        <v>57</v>
      </c>
      <c r="F102" s="58"/>
      <c r="G102" s="141"/>
      <c r="I102" s="2">
        <v>1</v>
      </c>
      <c r="J102" s="3" t="str">
        <f t="shared" si="6"/>
        <v/>
      </c>
      <c r="K102" s="3" t="str">
        <f>IF($F102="○",$B$100,"")</f>
        <v/>
      </c>
      <c r="L102" s="3" t="str">
        <f t="shared" si="5"/>
        <v/>
      </c>
      <c r="M102" s="3" t="str">
        <f>IF($F102="○",IF(G102&lt;&gt;"",G102,""),"")</f>
        <v/>
      </c>
    </row>
    <row r="103" spans="1:13">
      <c r="A103" s="74"/>
      <c r="B103" s="87" t="s">
        <v>300</v>
      </c>
      <c r="C103" s="105"/>
      <c r="D103" s="119" t="s">
        <v>755</v>
      </c>
      <c r="E103" s="124" t="s">
        <v>748</v>
      </c>
      <c r="F103" s="58"/>
      <c r="G103" s="140"/>
      <c r="I103" s="2">
        <v>1</v>
      </c>
      <c r="J103" s="3" t="str">
        <f t="shared" si="6"/>
        <v/>
      </c>
      <c r="K103" s="3" t="str">
        <f>IF($F103="○",$B$103,"")</f>
        <v/>
      </c>
      <c r="L103" s="3" t="str">
        <f t="shared" si="5"/>
        <v/>
      </c>
    </row>
    <row r="104" spans="1:13">
      <c r="A104" s="74"/>
      <c r="B104" s="84" t="s">
        <v>756</v>
      </c>
      <c r="C104" s="102"/>
      <c r="D104" s="119" t="s">
        <v>353</v>
      </c>
      <c r="E104" s="124" t="s">
        <v>680</v>
      </c>
      <c r="F104" s="58"/>
      <c r="G104" s="140"/>
      <c r="I104" s="2">
        <v>1</v>
      </c>
      <c r="J104" s="3" t="str">
        <f t="shared" si="6"/>
        <v/>
      </c>
      <c r="K104" s="3" t="str">
        <f>IF($F104="○",$B$103,"")</f>
        <v/>
      </c>
      <c r="L104" s="3" t="str">
        <f t="shared" si="5"/>
        <v/>
      </c>
    </row>
    <row r="105" spans="1:13">
      <c r="A105" s="74"/>
      <c r="B105" s="89"/>
      <c r="C105" s="103"/>
      <c r="D105" s="120" t="s">
        <v>177</v>
      </c>
      <c r="E105" s="124" t="s">
        <v>57</v>
      </c>
      <c r="F105" s="58"/>
      <c r="G105" s="141"/>
      <c r="I105" s="2">
        <v>1</v>
      </c>
      <c r="J105" s="3" t="str">
        <f t="shared" si="6"/>
        <v/>
      </c>
      <c r="K105" s="3" t="str">
        <f>IF($F105="○",$B$103,"")</f>
        <v/>
      </c>
      <c r="L105" s="3" t="str">
        <f t="shared" si="5"/>
        <v/>
      </c>
      <c r="M105" s="3" t="str">
        <f>IF($F105="○",IF(G105&lt;&gt;"",G105,""),"")</f>
        <v/>
      </c>
    </row>
    <row r="106" spans="1:13">
      <c r="A106" s="74"/>
      <c r="B106" s="87" t="s">
        <v>758</v>
      </c>
      <c r="C106" s="105"/>
      <c r="D106" s="119" t="s">
        <v>766</v>
      </c>
      <c r="E106" s="124" t="s">
        <v>640</v>
      </c>
      <c r="F106" s="58"/>
      <c r="G106" s="140"/>
      <c r="I106" s="2">
        <v>1</v>
      </c>
      <c r="J106" s="3" t="str">
        <f t="shared" si="6"/>
        <v/>
      </c>
      <c r="K106" s="3" t="str">
        <f>IF($F106="○",$B$106,"")</f>
        <v/>
      </c>
      <c r="L106" s="3" t="str">
        <f t="shared" si="5"/>
        <v/>
      </c>
    </row>
    <row r="107" spans="1:13">
      <c r="A107" s="74"/>
      <c r="B107" s="84" t="s">
        <v>530</v>
      </c>
      <c r="C107" s="102"/>
      <c r="D107" s="119" t="s">
        <v>2</v>
      </c>
      <c r="E107" s="124" t="s">
        <v>768</v>
      </c>
      <c r="F107" s="58"/>
      <c r="G107" s="140"/>
      <c r="I107" s="2">
        <v>1</v>
      </c>
      <c r="J107" s="3" t="str">
        <f t="shared" si="6"/>
        <v/>
      </c>
      <c r="K107" s="3" t="str">
        <f>IF($F107="○",$B$106,"")</f>
        <v/>
      </c>
      <c r="L107" s="3" t="str">
        <f t="shared" si="5"/>
        <v/>
      </c>
    </row>
    <row r="108" spans="1:13">
      <c r="A108" s="74"/>
      <c r="B108" s="88" t="s">
        <v>769</v>
      </c>
      <c r="C108" s="102"/>
      <c r="D108" s="119" t="s">
        <v>771</v>
      </c>
      <c r="E108" s="124" t="s">
        <v>510</v>
      </c>
      <c r="F108" s="58"/>
      <c r="G108" s="140"/>
      <c r="I108" s="2">
        <v>1</v>
      </c>
      <c r="J108" s="3" t="str">
        <f t="shared" si="6"/>
        <v/>
      </c>
      <c r="K108" s="3" t="str">
        <f>IF($F108="○",$B$106,"")</f>
        <v/>
      </c>
      <c r="L108" s="3" t="str">
        <f t="shared" si="5"/>
        <v/>
      </c>
    </row>
    <row r="109" spans="1:13">
      <c r="A109" s="74"/>
      <c r="B109" s="88"/>
      <c r="C109" s="102"/>
      <c r="D109" s="119" t="s">
        <v>775</v>
      </c>
      <c r="E109" s="124" t="s">
        <v>780</v>
      </c>
      <c r="F109" s="58"/>
      <c r="G109" s="140"/>
      <c r="I109" s="2">
        <v>1</v>
      </c>
      <c r="J109" s="3" t="str">
        <f t="shared" si="6"/>
        <v/>
      </c>
      <c r="K109" s="3" t="str">
        <f>IF($F109="○",$B$106,"")</f>
        <v/>
      </c>
      <c r="L109" s="3" t="str">
        <f t="shared" si="5"/>
        <v/>
      </c>
    </row>
    <row r="110" spans="1:13">
      <c r="A110" s="74"/>
      <c r="B110" s="89"/>
      <c r="C110" s="103"/>
      <c r="D110" s="120" t="s">
        <v>389</v>
      </c>
      <c r="E110" s="124" t="s">
        <v>57</v>
      </c>
      <c r="F110" s="58"/>
      <c r="G110" s="141"/>
      <c r="I110" s="2">
        <v>1</v>
      </c>
      <c r="J110" s="3" t="str">
        <f t="shared" si="6"/>
        <v/>
      </c>
      <c r="K110" s="3" t="str">
        <f>IF($F110="○",$B$106,"")</f>
        <v/>
      </c>
      <c r="L110" s="3" t="str">
        <f t="shared" si="5"/>
        <v/>
      </c>
      <c r="M110" s="3" t="str">
        <f>IF($F110="○",IF(G110&lt;&gt;"",G110,""),"")</f>
        <v/>
      </c>
    </row>
    <row r="111" spans="1:13">
      <c r="A111" s="74"/>
      <c r="B111" s="87" t="s">
        <v>163</v>
      </c>
      <c r="C111" s="105"/>
      <c r="D111" s="119" t="s">
        <v>785</v>
      </c>
      <c r="E111" s="124" t="s">
        <v>786</v>
      </c>
      <c r="F111" s="58"/>
      <c r="G111" s="140"/>
      <c r="I111" s="2">
        <v>1</v>
      </c>
      <c r="J111" s="3" t="str">
        <f t="shared" si="6"/>
        <v/>
      </c>
      <c r="K111" s="3" t="str">
        <f>IF($F111="○",$B$111,"")</f>
        <v/>
      </c>
      <c r="L111" s="3" t="str">
        <f t="shared" si="5"/>
        <v/>
      </c>
    </row>
    <row r="112" spans="1:13">
      <c r="A112" s="74"/>
      <c r="B112" s="84" t="s">
        <v>57</v>
      </c>
      <c r="C112" s="107"/>
      <c r="D112" s="119" t="s">
        <v>787</v>
      </c>
      <c r="E112" s="124" t="s">
        <v>790</v>
      </c>
      <c r="F112" s="58"/>
      <c r="G112" s="140"/>
      <c r="I112" s="2">
        <v>1</v>
      </c>
      <c r="J112" s="3" t="str">
        <f t="shared" si="6"/>
        <v/>
      </c>
      <c r="K112" s="3" t="str">
        <f>IF($F112="○",$B$111,"")</f>
        <v/>
      </c>
      <c r="L112" s="3" t="str">
        <f t="shared" si="5"/>
        <v/>
      </c>
    </row>
    <row r="113" spans="1:13">
      <c r="A113" s="74"/>
      <c r="B113" s="91"/>
      <c r="C113" s="107"/>
      <c r="D113" s="119" t="s">
        <v>496</v>
      </c>
      <c r="E113" s="124" t="s">
        <v>792</v>
      </c>
      <c r="F113" s="58"/>
      <c r="G113" s="140"/>
      <c r="I113" s="2">
        <v>1</v>
      </c>
      <c r="J113" s="3" t="str">
        <f t="shared" si="6"/>
        <v/>
      </c>
      <c r="K113" s="3" t="str">
        <f>IF($F113="○",$B$111,"")</f>
        <v/>
      </c>
      <c r="L113" s="3" t="str">
        <f t="shared" si="5"/>
        <v/>
      </c>
    </row>
    <row r="114" spans="1:13" ht="15">
      <c r="A114" s="75"/>
      <c r="B114" s="92"/>
      <c r="C114" s="106"/>
      <c r="D114" s="122" t="s">
        <v>796</v>
      </c>
      <c r="E114" s="126" t="s">
        <v>57</v>
      </c>
      <c r="F114" s="135"/>
      <c r="G114" s="143"/>
      <c r="I114" s="2">
        <v>1</v>
      </c>
      <c r="J114" s="3" t="str">
        <f t="shared" si="6"/>
        <v/>
      </c>
      <c r="K114" s="3" t="str">
        <f>IF($F114="○",$B$111,"")</f>
        <v/>
      </c>
      <c r="L114" s="3" t="str">
        <f t="shared" si="5"/>
        <v/>
      </c>
      <c r="M114" s="3" t="str">
        <f>IF($F114="○",IF(G114&lt;&gt;"",G114,""),"")</f>
        <v/>
      </c>
    </row>
    <row r="115" spans="1:13">
      <c r="A115" s="3" t="s">
        <v>846</v>
      </c>
      <c r="B115" s="3"/>
      <c r="F115" s="136"/>
    </row>
    <row r="116" spans="1:13" ht="15">
      <c r="A116" s="3" t="s">
        <v>2520</v>
      </c>
    </row>
    <row r="117" spans="1:13" ht="27.75">
      <c r="A117" s="76" t="s">
        <v>196</v>
      </c>
      <c r="B117" s="93" t="s">
        <v>85</v>
      </c>
      <c r="C117" s="108"/>
      <c r="D117" s="108"/>
      <c r="E117" s="127"/>
      <c r="J117" s="3" t="s">
        <v>85</v>
      </c>
    </row>
    <row r="118" spans="1:13">
      <c r="A118" s="77" t="s">
        <v>237</v>
      </c>
      <c r="B118" s="94"/>
      <c r="C118" s="109"/>
      <c r="D118" s="109"/>
      <c r="E118" s="128"/>
      <c r="I118" s="2">
        <v>2</v>
      </c>
      <c r="J118" s="3" t="str">
        <f t="shared" ref="J118:J129" si="11">IF(B118&lt;&gt;"",B118,"")</f>
        <v/>
      </c>
    </row>
    <row r="119" spans="1:13">
      <c r="A119" s="78" t="s">
        <v>170</v>
      </c>
      <c r="B119" s="95"/>
      <c r="C119" s="110"/>
      <c r="D119" s="110"/>
      <c r="E119" s="129"/>
      <c r="I119" s="2">
        <v>2</v>
      </c>
      <c r="J119" s="3" t="str">
        <f t="shared" si="11"/>
        <v/>
      </c>
      <c r="K119" s="3" t="str">
        <f>IF(B119&lt;&gt;"",B119,"")</f>
        <v/>
      </c>
    </row>
    <row r="120" spans="1:13">
      <c r="A120" s="78" t="s">
        <v>252</v>
      </c>
      <c r="B120" s="96"/>
      <c r="C120" s="111"/>
      <c r="D120" s="111"/>
      <c r="E120" s="130"/>
      <c r="I120" s="2">
        <v>2</v>
      </c>
      <c r="J120" s="3" t="str">
        <f t="shared" si="11"/>
        <v/>
      </c>
      <c r="K120" s="3" t="str">
        <f>IF(B120&lt;&gt;"",B120,"")</f>
        <v/>
      </c>
    </row>
    <row r="121" spans="1:13">
      <c r="A121" s="78" t="s">
        <v>264</v>
      </c>
      <c r="B121" s="97"/>
      <c r="C121" s="112"/>
      <c r="D121" s="112"/>
      <c r="E121" s="131"/>
      <c r="I121" s="2">
        <v>2</v>
      </c>
      <c r="J121" s="3" t="str">
        <f t="shared" si="11"/>
        <v/>
      </c>
      <c r="K121" s="3" t="str">
        <f>IF(B121&lt;&gt;"",B121,"")</f>
        <v/>
      </c>
    </row>
    <row r="122" spans="1:13">
      <c r="A122" s="78" t="s">
        <v>272</v>
      </c>
      <c r="B122" s="97"/>
      <c r="C122" s="112"/>
      <c r="D122" s="112"/>
      <c r="E122" s="131"/>
      <c r="I122" s="2">
        <v>2</v>
      </c>
      <c r="J122" s="3" t="str">
        <f t="shared" si="11"/>
        <v/>
      </c>
      <c r="K122" s="3" t="str">
        <f>IF(B122&lt;&gt;"",B122,"")</f>
        <v/>
      </c>
    </row>
    <row r="123" spans="1:13" ht="15">
      <c r="A123" s="79"/>
      <c r="B123" s="98"/>
      <c r="C123" s="113"/>
      <c r="D123" s="113"/>
      <c r="E123" s="132"/>
      <c r="I123" s="2">
        <v>2</v>
      </c>
      <c r="J123" s="3" t="str">
        <f t="shared" si="11"/>
        <v/>
      </c>
      <c r="K123" s="3" t="str">
        <f>IF(B123&lt;&gt;"",B123,"")</f>
        <v/>
      </c>
    </row>
    <row r="124" spans="1:13">
      <c r="A124" s="78" t="s">
        <v>601</v>
      </c>
      <c r="B124" s="97"/>
      <c r="C124" s="112"/>
      <c r="D124" s="112"/>
      <c r="E124" s="131"/>
      <c r="I124" s="2">
        <v>3</v>
      </c>
      <c r="J124" s="3" t="str">
        <f t="shared" si="11"/>
        <v/>
      </c>
    </row>
    <row r="125" spans="1:13">
      <c r="A125" s="78" t="s">
        <v>610</v>
      </c>
      <c r="B125" s="95"/>
      <c r="C125" s="110"/>
      <c r="D125" s="110"/>
      <c r="E125" s="129"/>
      <c r="I125" s="2">
        <v>3</v>
      </c>
      <c r="J125" s="3" t="str">
        <f t="shared" si="11"/>
        <v/>
      </c>
      <c r="K125" s="3" t="str">
        <f>IF(B125&lt;&gt;"",B125,"")</f>
        <v/>
      </c>
    </row>
    <row r="126" spans="1:13">
      <c r="A126" s="78" t="s">
        <v>552</v>
      </c>
      <c r="B126" s="96"/>
      <c r="C126" s="111"/>
      <c r="D126" s="111"/>
      <c r="E126" s="130"/>
      <c r="I126" s="2">
        <v>3</v>
      </c>
      <c r="J126" s="3" t="str">
        <f t="shared" si="11"/>
        <v/>
      </c>
      <c r="K126" s="3" t="str">
        <f>IF(B126&lt;&gt;"",B126,"")</f>
        <v/>
      </c>
    </row>
    <row r="127" spans="1:13">
      <c r="A127" s="78" t="s">
        <v>628</v>
      </c>
      <c r="B127" s="97"/>
      <c r="C127" s="112"/>
      <c r="D127" s="112"/>
      <c r="E127" s="131"/>
      <c r="I127" s="2">
        <v>3</v>
      </c>
      <c r="J127" s="3" t="str">
        <f t="shared" si="11"/>
        <v/>
      </c>
      <c r="K127" s="3" t="str">
        <f>IF(B127&lt;&gt;"",B127,"")</f>
        <v/>
      </c>
    </row>
    <row r="128" spans="1:13">
      <c r="A128" s="78" t="s">
        <v>272</v>
      </c>
      <c r="B128" s="95"/>
      <c r="C128" s="110"/>
      <c r="D128" s="110"/>
      <c r="E128" s="129"/>
      <c r="I128" s="2">
        <v>3</v>
      </c>
      <c r="J128" s="3" t="str">
        <f t="shared" si="11"/>
        <v/>
      </c>
      <c r="K128" s="3" t="str">
        <f>IF(B128&lt;&gt;"",B128,"")</f>
        <v/>
      </c>
    </row>
    <row r="129" spans="1:11" ht="15">
      <c r="A129" s="80"/>
      <c r="B129" s="99"/>
      <c r="C129" s="114"/>
      <c r="D129" s="114"/>
      <c r="E129" s="133"/>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imeMode="on" operator="lessThanOrEqual" allowBlank="0" showDropDown="0" showInputMessage="1" showErrorMessage="1" error="20文字以内で入力して下さい。" prompt="詳細内容を全角/半角にかかわらず20文字以内で入力して下さい。_x000a_禁止文字「&quot;\'&lt;&gt;[]{}&amp;%+*/=?!_\\@`#$^~|。「」、゛゜ヲァィゥェォャュョッアイウエオカキクケコサシスセソタチツテトナニヌネノハヒフヘホマミムメモヤユヨラリルレロワン゛゜」を入力しないでください。" sqref="G114 G6 G10 G14 G20 G24 G29 G34 G37 G42 G46 G50 G56 G62 G67 G73 G79 G83 G89 G93 G99 G102 G105 G110">
      <formula1>20</formula1>
    </dataValidation>
    <dataValidation type="textLength" operator="lessThanOrEqual" allowBlank="1" showDropDown="0" showInputMessage="1" showErrorMessage="1" error="20文字以内で入力して下さい。" prompt="詳細内容を全角/半角にかかわらず1行あたり20文字以内で入力して下さい。_x000a_禁止文字「&quot;\'&lt;&gt;[]{}&amp;%+*/=?!_\\@`#$^~|。「」、゛゜ヲァィゥェォャュョッアイウエオカキクケコサシスセソタチツテトナニヌネノハヒフヘホマミムメモヤユヨラリルレロワン゛゜」を入力しないでください。" sqref="B118:E129">
      <formula1>20</formula1>
    </dataValidation>
    <dataValidation type="list" allowBlank="1"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r:id="rId1"/>
  <rowBreaks count="1" manualBreakCount="1">
    <brk id="6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tabColor theme="4"/>
    <pageSetUpPr fitToPage="1"/>
  </sheetPr>
  <dimension ref="A1:Z31"/>
  <sheetViews>
    <sheetView view="pageBreakPreview" zoomScaleSheetLayoutView="100" workbookViewId="0">
      <selection activeCell="H12" sqref="H12:L12"/>
    </sheetView>
  </sheetViews>
  <sheetFormatPr defaultColWidth="9" defaultRowHeight="17.25"/>
  <cols>
    <col min="1" max="1" width="3.85546875" style="145" customWidth="1"/>
    <col min="2" max="2" width="29.5703125" style="146" customWidth="1"/>
    <col min="3" max="3" width="5.5703125" style="147" customWidth="1"/>
    <col min="4" max="4" width="3.42578125" style="145" customWidth="1"/>
    <col min="5" max="5" width="3.5703125" style="147" customWidth="1"/>
    <col min="6" max="6" width="3.42578125" style="145" customWidth="1"/>
    <col min="7" max="7" width="3.42578125" style="147" customWidth="1"/>
    <col min="8" max="8" width="5.5703125" style="147" customWidth="1"/>
    <col min="9" max="9" width="3.42578125" style="145" customWidth="1"/>
    <col min="10" max="10" width="3.5703125" style="147" customWidth="1"/>
    <col min="11" max="11" width="3.42578125" style="145" customWidth="1"/>
    <col min="12" max="12" width="3.42578125" style="147" customWidth="1"/>
    <col min="13" max="13" width="5.5703125" style="147" customWidth="1"/>
    <col min="14" max="14" width="3.42578125" style="145" customWidth="1"/>
    <col min="15" max="15" width="3.5703125" style="147" customWidth="1"/>
    <col min="16" max="16" width="3.42578125" style="145" customWidth="1"/>
    <col min="17" max="17" width="3.42578125" style="147" customWidth="1"/>
    <col min="18" max="18" width="5.5703125" style="147" customWidth="1"/>
    <col min="19" max="19" width="3.42578125" style="145" customWidth="1"/>
    <col min="20" max="20" width="3.5703125" style="147" customWidth="1"/>
    <col min="21" max="21" width="3.42578125" style="145" customWidth="1"/>
    <col min="22" max="22" width="3.42578125" style="147" customWidth="1"/>
    <col min="23" max="23" width="18.5703125" style="147" customWidth="1"/>
    <col min="24" max="24" width="9" style="147"/>
    <col min="25" max="25" width="9" style="148"/>
    <col min="26" max="26" width="29.5703125" style="147" hidden="1" customWidth="1"/>
    <col min="27" max="27" width="9" style="147" bestFit="1" customWidth="0"/>
    <col min="28" max="16384" width="9" style="147"/>
  </cols>
  <sheetData>
    <row r="1" spans="1:26">
      <c r="A1" s="149" t="s">
        <v>797</v>
      </c>
      <c r="B1" s="156"/>
    </row>
    <row r="2" spans="1:26" ht="18">
      <c r="A2" s="149"/>
      <c r="B2" s="157" t="s">
        <v>202</v>
      </c>
      <c r="C2" s="164" t="str">
        <f>IF('様式１（業者）'!K23&lt;&gt;"",'様式１（業者）'!K23,"")</f>
        <v/>
      </c>
      <c r="D2" s="164"/>
      <c r="E2" s="164"/>
      <c r="F2" s="164"/>
      <c r="G2" s="164"/>
      <c r="H2" s="164"/>
      <c r="I2" s="164"/>
      <c r="J2" s="164"/>
      <c r="K2" s="164"/>
      <c r="L2" s="164"/>
      <c r="M2" s="190" t="s">
        <v>218</v>
      </c>
      <c r="N2" s="190"/>
      <c r="O2" s="190"/>
      <c r="P2" s="190"/>
      <c r="Q2" s="190"/>
      <c r="R2" s="190"/>
      <c r="S2" s="190"/>
      <c r="T2" s="190"/>
      <c r="U2" s="190"/>
      <c r="V2" s="190"/>
      <c r="W2" s="190"/>
    </row>
    <row r="3" spans="1:26">
      <c r="A3" s="150"/>
      <c r="B3" s="158" t="s">
        <v>39</v>
      </c>
      <c r="C3" s="165" t="s">
        <v>33</v>
      </c>
      <c r="D3" s="172"/>
      <c r="E3" s="172"/>
      <c r="F3" s="172"/>
      <c r="G3" s="172"/>
      <c r="H3" s="172"/>
      <c r="I3" s="172"/>
      <c r="J3" s="172"/>
      <c r="K3" s="172"/>
      <c r="L3" s="188"/>
      <c r="M3" s="165" t="s">
        <v>798</v>
      </c>
      <c r="N3" s="172"/>
      <c r="O3" s="172"/>
      <c r="P3" s="172"/>
      <c r="Q3" s="172"/>
      <c r="R3" s="172"/>
      <c r="S3" s="172"/>
      <c r="T3" s="172"/>
      <c r="U3" s="172"/>
      <c r="V3" s="188"/>
      <c r="W3" s="194" t="s">
        <v>800</v>
      </c>
    </row>
    <row r="4" spans="1:26" ht="16.5" customHeight="1">
      <c r="A4" s="151"/>
      <c r="B4" s="159"/>
      <c r="C4" s="166"/>
      <c r="D4" s="173" t="s">
        <v>205</v>
      </c>
      <c r="E4" s="178"/>
      <c r="F4" s="173" t="s">
        <v>802</v>
      </c>
      <c r="G4" s="181" t="s">
        <v>801</v>
      </c>
      <c r="H4" s="166"/>
      <c r="I4" s="173" t="s">
        <v>205</v>
      </c>
      <c r="J4" s="178"/>
      <c r="K4" s="173" t="s">
        <v>802</v>
      </c>
      <c r="L4" s="181" t="s">
        <v>801</v>
      </c>
      <c r="M4" s="166"/>
      <c r="N4" s="173" t="s">
        <v>205</v>
      </c>
      <c r="O4" s="178"/>
      <c r="P4" s="173" t="s">
        <v>802</v>
      </c>
      <c r="Q4" s="181" t="s">
        <v>801</v>
      </c>
      <c r="R4" s="166"/>
      <c r="S4" s="173" t="s">
        <v>205</v>
      </c>
      <c r="T4" s="178"/>
      <c r="U4" s="173" t="s">
        <v>802</v>
      </c>
      <c r="V4" s="181" t="s">
        <v>801</v>
      </c>
      <c r="W4" s="195" t="s">
        <v>371</v>
      </c>
    </row>
    <row r="5" spans="1:26" ht="16.5" customHeight="1">
      <c r="A5" s="151"/>
      <c r="B5" s="159"/>
      <c r="C5" s="167"/>
      <c r="D5" s="174" t="s">
        <v>205</v>
      </c>
      <c r="E5" s="179"/>
      <c r="F5" s="174" t="s">
        <v>802</v>
      </c>
      <c r="G5" s="182" t="s">
        <v>804</v>
      </c>
      <c r="H5" s="167"/>
      <c r="I5" s="174" t="s">
        <v>205</v>
      </c>
      <c r="J5" s="179"/>
      <c r="K5" s="174" t="s">
        <v>802</v>
      </c>
      <c r="L5" s="182" t="s">
        <v>804</v>
      </c>
      <c r="M5" s="167"/>
      <c r="N5" s="174" t="s">
        <v>205</v>
      </c>
      <c r="O5" s="179"/>
      <c r="P5" s="174" t="s">
        <v>802</v>
      </c>
      <c r="Q5" s="182" t="s">
        <v>804</v>
      </c>
      <c r="R5" s="167"/>
      <c r="S5" s="174" t="s">
        <v>205</v>
      </c>
      <c r="T5" s="179"/>
      <c r="U5" s="174" t="s">
        <v>802</v>
      </c>
      <c r="V5" s="182" t="s">
        <v>804</v>
      </c>
      <c r="W5" s="196"/>
    </row>
    <row r="6" spans="1:26" ht="16.5" customHeight="1">
      <c r="A6" s="151"/>
      <c r="B6" s="160"/>
      <c r="C6" s="168"/>
      <c r="D6" s="175"/>
      <c r="E6" s="180"/>
      <c r="F6" s="175"/>
      <c r="G6" s="183" t="s">
        <v>805</v>
      </c>
      <c r="H6" s="168"/>
      <c r="I6" s="175"/>
      <c r="J6" s="180"/>
      <c r="K6" s="175"/>
      <c r="L6" s="183" t="s">
        <v>805</v>
      </c>
      <c r="M6" s="168"/>
      <c r="N6" s="175"/>
      <c r="O6" s="180"/>
      <c r="P6" s="175"/>
      <c r="Q6" s="183" t="s">
        <v>805</v>
      </c>
      <c r="R6" s="168"/>
      <c r="S6" s="175"/>
      <c r="T6" s="180"/>
      <c r="U6" s="175"/>
      <c r="V6" s="183" t="s">
        <v>805</v>
      </c>
      <c r="W6" s="197" t="s">
        <v>805</v>
      </c>
    </row>
    <row r="7" spans="1:26" ht="27" customHeight="1">
      <c r="A7" s="152" t="s">
        <v>569</v>
      </c>
      <c r="B7" s="161"/>
      <c r="C7" s="169"/>
      <c r="D7" s="176"/>
      <c r="E7" s="176"/>
      <c r="F7" s="176"/>
      <c r="G7" s="184"/>
      <c r="H7" s="186"/>
      <c r="I7" s="187"/>
      <c r="J7" s="187"/>
      <c r="K7" s="187"/>
      <c r="L7" s="189"/>
      <c r="M7" s="191"/>
      <c r="N7" s="192"/>
      <c r="O7" s="192"/>
      <c r="P7" s="192"/>
      <c r="Q7" s="193"/>
      <c r="R7" s="191"/>
      <c r="S7" s="192"/>
      <c r="T7" s="192"/>
      <c r="U7" s="192"/>
      <c r="V7" s="193"/>
      <c r="W7" s="198">
        <f t="shared" ref="W7:W30" si="0">ROUND((C7+H7+M7+R7)/2,0)</f>
        <v>0</v>
      </c>
      <c r="Z7" s="200" t="s">
        <v>806</v>
      </c>
    </row>
    <row r="8" spans="1:26" ht="27" customHeight="1">
      <c r="A8" s="152" t="s">
        <v>269</v>
      </c>
      <c r="B8" s="161"/>
      <c r="C8" s="169"/>
      <c r="D8" s="176"/>
      <c r="E8" s="176"/>
      <c r="F8" s="176"/>
      <c r="G8" s="184"/>
      <c r="H8" s="169"/>
      <c r="I8" s="176"/>
      <c r="J8" s="176"/>
      <c r="K8" s="176"/>
      <c r="L8" s="184"/>
      <c r="M8" s="191"/>
      <c r="N8" s="192"/>
      <c r="O8" s="192"/>
      <c r="P8" s="192"/>
      <c r="Q8" s="193"/>
      <c r="R8" s="191"/>
      <c r="S8" s="192"/>
      <c r="T8" s="192"/>
      <c r="U8" s="192"/>
      <c r="V8" s="193"/>
      <c r="W8" s="198">
        <f t="shared" si="0"/>
        <v>0</v>
      </c>
      <c r="Z8" s="200" t="s">
        <v>521</v>
      </c>
    </row>
    <row r="9" spans="1:26" ht="27" customHeight="1">
      <c r="A9" s="152" t="s">
        <v>808</v>
      </c>
      <c r="B9" s="161"/>
      <c r="C9" s="169"/>
      <c r="D9" s="176"/>
      <c r="E9" s="176"/>
      <c r="F9" s="176"/>
      <c r="G9" s="184"/>
      <c r="H9" s="169"/>
      <c r="I9" s="176"/>
      <c r="J9" s="176"/>
      <c r="K9" s="176"/>
      <c r="L9" s="184"/>
      <c r="M9" s="191"/>
      <c r="N9" s="192"/>
      <c r="O9" s="192"/>
      <c r="P9" s="192"/>
      <c r="Q9" s="193"/>
      <c r="R9" s="191"/>
      <c r="S9" s="192"/>
      <c r="T9" s="192"/>
      <c r="U9" s="192"/>
      <c r="V9" s="193"/>
      <c r="W9" s="198">
        <f t="shared" si="0"/>
        <v>0</v>
      </c>
      <c r="Z9" s="200" t="s">
        <v>811</v>
      </c>
    </row>
    <row r="10" spans="1:26" ht="27" customHeight="1">
      <c r="A10" s="152" t="s">
        <v>817</v>
      </c>
      <c r="B10" s="161"/>
      <c r="C10" s="169"/>
      <c r="D10" s="176"/>
      <c r="E10" s="176"/>
      <c r="F10" s="176"/>
      <c r="G10" s="184"/>
      <c r="H10" s="169"/>
      <c r="I10" s="176"/>
      <c r="J10" s="176"/>
      <c r="K10" s="176"/>
      <c r="L10" s="184"/>
      <c r="M10" s="191"/>
      <c r="N10" s="192"/>
      <c r="O10" s="192"/>
      <c r="P10" s="192"/>
      <c r="Q10" s="193"/>
      <c r="R10" s="191"/>
      <c r="S10" s="192"/>
      <c r="T10" s="192"/>
      <c r="U10" s="192"/>
      <c r="V10" s="193"/>
      <c r="W10" s="198">
        <f t="shared" si="0"/>
        <v>0</v>
      </c>
      <c r="Z10" s="200" t="s">
        <v>275</v>
      </c>
    </row>
    <row r="11" spans="1:26" ht="27" customHeight="1">
      <c r="A11" s="152" t="s">
        <v>818</v>
      </c>
      <c r="B11" s="161"/>
      <c r="C11" s="169"/>
      <c r="D11" s="176"/>
      <c r="E11" s="176"/>
      <c r="F11" s="176"/>
      <c r="G11" s="184"/>
      <c r="H11" s="169"/>
      <c r="I11" s="176"/>
      <c r="J11" s="176"/>
      <c r="K11" s="176"/>
      <c r="L11" s="184"/>
      <c r="M11" s="191"/>
      <c r="N11" s="192"/>
      <c r="O11" s="192"/>
      <c r="P11" s="192"/>
      <c r="Q11" s="193"/>
      <c r="R11" s="191"/>
      <c r="S11" s="192"/>
      <c r="T11" s="192"/>
      <c r="U11" s="192"/>
      <c r="V11" s="193"/>
      <c r="W11" s="198">
        <f t="shared" si="0"/>
        <v>0</v>
      </c>
      <c r="Z11" s="200" t="s">
        <v>18</v>
      </c>
    </row>
    <row r="12" spans="1:26" ht="27" customHeight="1">
      <c r="A12" s="152" t="s">
        <v>820</v>
      </c>
      <c r="B12" s="161"/>
      <c r="C12" s="169"/>
      <c r="D12" s="176"/>
      <c r="E12" s="176"/>
      <c r="F12" s="176"/>
      <c r="G12" s="184"/>
      <c r="H12" s="169"/>
      <c r="I12" s="176"/>
      <c r="J12" s="176"/>
      <c r="K12" s="176"/>
      <c r="L12" s="184"/>
      <c r="M12" s="191"/>
      <c r="N12" s="192"/>
      <c r="O12" s="192"/>
      <c r="P12" s="192"/>
      <c r="Q12" s="193"/>
      <c r="R12" s="191"/>
      <c r="S12" s="192"/>
      <c r="T12" s="192"/>
      <c r="U12" s="192"/>
      <c r="V12" s="193"/>
      <c r="W12" s="198">
        <f t="shared" si="0"/>
        <v>0</v>
      </c>
      <c r="Z12" s="200" t="s">
        <v>386</v>
      </c>
    </row>
    <row r="13" spans="1:26" ht="27" customHeight="1">
      <c r="A13" s="152"/>
      <c r="B13" s="161"/>
      <c r="C13" s="169"/>
      <c r="D13" s="176"/>
      <c r="E13" s="176"/>
      <c r="F13" s="176"/>
      <c r="G13" s="184"/>
      <c r="H13" s="169"/>
      <c r="I13" s="176"/>
      <c r="J13" s="176"/>
      <c r="K13" s="176"/>
      <c r="L13" s="184"/>
      <c r="M13" s="191"/>
      <c r="N13" s="192"/>
      <c r="O13" s="192"/>
      <c r="P13" s="192"/>
      <c r="Q13" s="193"/>
      <c r="R13" s="191"/>
      <c r="S13" s="192"/>
      <c r="T13" s="192"/>
      <c r="U13" s="192"/>
      <c r="V13" s="193"/>
      <c r="W13" s="198">
        <f t="shared" si="0"/>
        <v>0</v>
      </c>
      <c r="Z13" s="200" t="s">
        <v>394</v>
      </c>
    </row>
    <row r="14" spans="1:26" ht="27" customHeight="1">
      <c r="A14" s="152"/>
      <c r="B14" s="161"/>
      <c r="C14" s="169"/>
      <c r="D14" s="176"/>
      <c r="E14" s="176"/>
      <c r="F14" s="176"/>
      <c r="G14" s="184"/>
      <c r="H14" s="169"/>
      <c r="I14" s="176"/>
      <c r="J14" s="176"/>
      <c r="K14" s="176"/>
      <c r="L14" s="184"/>
      <c r="M14" s="191"/>
      <c r="N14" s="192"/>
      <c r="O14" s="192"/>
      <c r="P14" s="192"/>
      <c r="Q14" s="193"/>
      <c r="R14" s="191"/>
      <c r="S14" s="192"/>
      <c r="T14" s="192"/>
      <c r="U14" s="192"/>
      <c r="V14" s="193"/>
      <c r="W14" s="198">
        <f t="shared" si="0"/>
        <v>0</v>
      </c>
      <c r="Z14" s="200" t="s">
        <v>823</v>
      </c>
    </row>
    <row r="15" spans="1:26" ht="27" customHeight="1">
      <c r="A15" s="152"/>
      <c r="B15" s="161"/>
      <c r="C15" s="169"/>
      <c r="D15" s="176"/>
      <c r="E15" s="176"/>
      <c r="F15" s="176"/>
      <c r="G15" s="184"/>
      <c r="H15" s="169"/>
      <c r="I15" s="176"/>
      <c r="J15" s="176"/>
      <c r="K15" s="176"/>
      <c r="L15" s="184"/>
      <c r="M15" s="191"/>
      <c r="N15" s="192"/>
      <c r="O15" s="192"/>
      <c r="P15" s="192"/>
      <c r="Q15" s="193"/>
      <c r="R15" s="191"/>
      <c r="S15" s="192"/>
      <c r="T15" s="192"/>
      <c r="U15" s="192"/>
      <c r="V15" s="193"/>
      <c r="W15" s="198">
        <f t="shared" si="0"/>
        <v>0</v>
      </c>
      <c r="Z15" s="200" t="s">
        <v>824</v>
      </c>
    </row>
    <row r="16" spans="1:26" ht="27" customHeight="1">
      <c r="A16" s="152"/>
      <c r="B16" s="161"/>
      <c r="C16" s="169"/>
      <c r="D16" s="176"/>
      <c r="E16" s="176"/>
      <c r="F16" s="176"/>
      <c r="G16" s="184"/>
      <c r="H16" s="169"/>
      <c r="I16" s="176"/>
      <c r="J16" s="176"/>
      <c r="K16" s="176"/>
      <c r="L16" s="184"/>
      <c r="M16" s="191"/>
      <c r="N16" s="192"/>
      <c r="O16" s="192"/>
      <c r="P16" s="192"/>
      <c r="Q16" s="193"/>
      <c r="R16" s="191"/>
      <c r="S16" s="192"/>
      <c r="T16" s="192"/>
      <c r="U16" s="192"/>
      <c r="V16" s="193"/>
      <c r="W16" s="198">
        <f t="shared" si="0"/>
        <v>0</v>
      </c>
      <c r="Z16" s="200" t="s">
        <v>763</v>
      </c>
    </row>
    <row r="17" spans="1:26" ht="27" customHeight="1">
      <c r="A17" s="152"/>
      <c r="B17" s="161"/>
      <c r="C17" s="169"/>
      <c r="D17" s="176"/>
      <c r="E17" s="176"/>
      <c r="F17" s="176"/>
      <c r="G17" s="184"/>
      <c r="H17" s="169"/>
      <c r="I17" s="176"/>
      <c r="J17" s="176"/>
      <c r="K17" s="176"/>
      <c r="L17" s="184"/>
      <c r="M17" s="191"/>
      <c r="N17" s="192"/>
      <c r="O17" s="192"/>
      <c r="P17" s="192"/>
      <c r="Q17" s="193"/>
      <c r="R17" s="191"/>
      <c r="S17" s="192"/>
      <c r="T17" s="192"/>
      <c r="U17" s="192"/>
      <c r="V17" s="193"/>
      <c r="W17" s="198">
        <f t="shared" si="0"/>
        <v>0</v>
      </c>
      <c r="Z17" s="200" t="s">
        <v>832</v>
      </c>
    </row>
    <row r="18" spans="1:26" ht="27" customHeight="1">
      <c r="A18" s="152"/>
      <c r="B18" s="161"/>
      <c r="C18" s="169"/>
      <c r="D18" s="176"/>
      <c r="E18" s="176"/>
      <c r="F18" s="176"/>
      <c r="G18" s="184"/>
      <c r="H18" s="169"/>
      <c r="I18" s="176"/>
      <c r="J18" s="176"/>
      <c r="K18" s="176"/>
      <c r="L18" s="184"/>
      <c r="M18" s="191"/>
      <c r="N18" s="192"/>
      <c r="O18" s="192"/>
      <c r="P18" s="192"/>
      <c r="Q18" s="193"/>
      <c r="R18" s="191"/>
      <c r="S18" s="192"/>
      <c r="T18" s="192"/>
      <c r="U18" s="192"/>
      <c r="V18" s="193"/>
      <c r="W18" s="198">
        <f t="shared" si="0"/>
        <v>0</v>
      </c>
      <c r="Z18" s="200" t="s">
        <v>737</v>
      </c>
    </row>
    <row r="19" spans="1:26" ht="27" customHeight="1">
      <c r="A19" s="152"/>
      <c r="B19" s="161"/>
      <c r="C19" s="169"/>
      <c r="D19" s="176"/>
      <c r="E19" s="176"/>
      <c r="F19" s="176"/>
      <c r="G19" s="184"/>
      <c r="H19" s="169"/>
      <c r="I19" s="176"/>
      <c r="J19" s="176"/>
      <c r="K19" s="176"/>
      <c r="L19" s="184"/>
      <c r="M19" s="191"/>
      <c r="N19" s="192"/>
      <c r="O19" s="192"/>
      <c r="P19" s="192"/>
      <c r="Q19" s="193"/>
      <c r="R19" s="191"/>
      <c r="S19" s="192"/>
      <c r="T19" s="192"/>
      <c r="U19" s="192"/>
      <c r="V19" s="193"/>
      <c r="W19" s="198">
        <f t="shared" si="0"/>
        <v>0</v>
      </c>
      <c r="Z19" s="200" t="s">
        <v>705</v>
      </c>
    </row>
    <row r="20" spans="1:26" ht="27" customHeight="1">
      <c r="A20" s="152"/>
      <c r="B20" s="161"/>
      <c r="C20" s="169"/>
      <c r="D20" s="176"/>
      <c r="E20" s="176"/>
      <c r="F20" s="176"/>
      <c r="G20" s="184"/>
      <c r="H20" s="169"/>
      <c r="I20" s="176"/>
      <c r="J20" s="176"/>
      <c r="K20" s="176"/>
      <c r="L20" s="184"/>
      <c r="M20" s="191"/>
      <c r="N20" s="192"/>
      <c r="O20" s="192"/>
      <c r="P20" s="192"/>
      <c r="Q20" s="193"/>
      <c r="R20" s="191"/>
      <c r="S20" s="192"/>
      <c r="T20" s="192"/>
      <c r="U20" s="192"/>
      <c r="V20" s="193"/>
      <c r="W20" s="198">
        <f t="shared" si="0"/>
        <v>0</v>
      </c>
      <c r="Z20" s="200" t="s">
        <v>86</v>
      </c>
    </row>
    <row r="21" spans="1:26" ht="27" customHeight="1">
      <c r="A21" s="152"/>
      <c r="B21" s="161"/>
      <c r="C21" s="169"/>
      <c r="D21" s="176"/>
      <c r="E21" s="176"/>
      <c r="F21" s="176"/>
      <c r="G21" s="184"/>
      <c r="H21" s="169"/>
      <c r="I21" s="176"/>
      <c r="J21" s="176"/>
      <c r="K21" s="176"/>
      <c r="L21" s="184"/>
      <c r="M21" s="191"/>
      <c r="N21" s="192"/>
      <c r="O21" s="192"/>
      <c r="P21" s="192"/>
      <c r="Q21" s="193"/>
      <c r="R21" s="191"/>
      <c r="S21" s="192"/>
      <c r="T21" s="192"/>
      <c r="U21" s="192"/>
      <c r="V21" s="193"/>
      <c r="W21" s="198">
        <f t="shared" si="0"/>
        <v>0</v>
      </c>
      <c r="Z21" s="200" t="s">
        <v>833</v>
      </c>
    </row>
    <row r="22" spans="1:26" ht="27" customHeight="1">
      <c r="A22" s="152"/>
      <c r="B22" s="161"/>
      <c r="C22" s="169"/>
      <c r="D22" s="176"/>
      <c r="E22" s="176"/>
      <c r="F22" s="176"/>
      <c r="G22" s="184"/>
      <c r="H22" s="169"/>
      <c r="I22" s="176"/>
      <c r="J22" s="176"/>
      <c r="K22" s="176"/>
      <c r="L22" s="184"/>
      <c r="M22" s="191"/>
      <c r="N22" s="192"/>
      <c r="O22" s="192"/>
      <c r="P22" s="192"/>
      <c r="Q22" s="193"/>
      <c r="R22" s="191"/>
      <c r="S22" s="192"/>
      <c r="T22" s="192"/>
      <c r="U22" s="192"/>
      <c r="V22" s="193"/>
      <c r="W22" s="198">
        <f t="shared" si="0"/>
        <v>0</v>
      </c>
      <c r="Z22" s="200" t="s">
        <v>665</v>
      </c>
    </row>
    <row r="23" spans="1:26" ht="27" customHeight="1">
      <c r="A23" s="152"/>
      <c r="B23" s="161"/>
      <c r="C23" s="169"/>
      <c r="D23" s="176"/>
      <c r="E23" s="176"/>
      <c r="F23" s="176"/>
      <c r="G23" s="184"/>
      <c r="H23" s="169"/>
      <c r="I23" s="176"/>
      <c r="J23" s="176"/>
      <c r="K23" s="176"/>
      <c r="L23" s="184"/>
      <c r="M23" s="191"/>
      <c r="N23" s="192"/>
      <c r="O23" s="192"/>
      <c r="P23" s="192"/>
      <c r="Q23" s="193"/>
      <c r="R23" s="191"/>
      <c r="S23" s="192"/>
      <c r="T23" s="192"/>
      <c r="U23" s="192"/>
      <c r="V23" s="193"/>
      <c r="W23" s="198">
        <f t="shared" si="0"/>
        <v>0</v>
      </c>
      <c r="Z23" s="200" t="s">
        <v>835</v>
      </c>
    </row>
    <row r="24" spans="1:26" ht="27" customHeight="1">
      <c r="A24" s="152"/>
      <c r="B24" s="161"/>
      <c r="C24" s="169"/>
      <c r="D24" s="176"/>
      <c r="E24" s="176"/>
      <c r="F24" s="176"/>
      <c r="G24" s="184"/>
      <c r="H24" s="169"/>
      <c r="I24" s="176"/>
      <c r="J24" s="176"/>
      <c r="K24" s="176"/>
      <c r="L24" s="184"/>
      <c r="M24" s="191"/>
      <c r="N24" s="192"/>
      <c r="O24" s="192"/>
      <c r="P24" s="192"/>
      <c r="Q24" s="193"/>
      <c r="R24" s="191"/>
      <c r="S24" s="192"/>
      <c r="T24" s="192"/>
      <c r="U24" s="192"/>
      <c r="V24" s="193"/>
      <c r="W24" s="198">
        <f t="shared" si="0"/>
        <v>0</v>
      </c>
      <c r="Z24" s="200" t="s">
        <v>836</v>
      </c>
    </row>
    <row r="25" spans="1:26" ht="27" customHeight="1">
      <c r="A25" s="152"/>
      <c r="B25" s="161"/>
      <c r="C25" s="169"/>
      <c r="D25" s="176"/>
      <c r="E25" s="176"/>
      <c r="F25" s="176"/>
      <c r="G25" s="184"/>
      <c r="H25" s="169"/>
      <c r="I25" s="176"/>
      <c r="J25" s="176"/>
      <c r="K25" s="176"/>
      <c r="L25" s="184"/>
      <c r="M25" s="191"/>
      <c r="N25" s="192"/>
      <c r="O25" s="192"/>
      <c r="P25" s="192"/>
      <c r="Q25" s="193"/>
      <c r="R25" s="191"/>
      <c r="S25" s="192"/>
      <c r="T25" s="192"/>
      <c r="U25" s="192"/>
      <c r="V25" s="193"/>
      <c r="W25" s="198">
        <f t="shared" si="0"/>
        <v>0</v>
      </c>
      <c r="Z25" s="200" t="s">
        <v>839</v>
      </c>
    </row>
    <row r="26" spans="1:26" ht="27" customHeight="1">
      <c r="A26" s="152"/>
      <c r="B26" s="161"/>
      <c r="C26" s="169"/>
      <c r="D26" s="176"/>
      <c r="E26" s="176"/>
      <c r="F26" s="176"/>
      <c r="G26" s="184"/>
      <c r="H26" s="169"/>
      <c r="I26" s="176"/>
      <c r="J26" s="176"/>
      <c r="K26" s="176"/>
      <c r="L26" s="184"/>
      <c r="M26" s="191"/>
      <c r="N26" s="192"/>
      <c r="O26" s="192"/>
      <c r="P26" s="192"/>
      <c r="Q26" s="193"/>
      <c r="R26" s="191"/>
      <c r="S26" s="192"/>
      <c r="T26" s="192"/>
      <c r="U26" s="192"/>
      <c r="V26" s="193"/>
      <c r="W26" s="198">
        <f t="shared" si="0"/>
        <v>0</v>
      </c>
      <c r="Z26" s="200" t="s">
        <v>841</v>
      </c>
    </row>
    <row r="27" spans="1:26" ht="27" customHeight="1">
      <c r="A27" s="152"/>
      <c r="B27" s="161"/>
      <c r="C27" s="169"/>
      <c r="D27" s="176"/>
      <c r="E27" s="176"/>
      <c r="F27" s="176"/>
      <c r="G27" s="184"/>
      <c r="H27" s="169"/>
      <c r="I27" s="176"/>
      <c r="J27" s="176"/>
      <c r="K27" s="176"/>
      <c r="L27" s="184"/>
      <c r="M27" s="191"/>
      <c r="N27" s="192"/>
      <c r="O27" s="192"/>
      <c r="P27" s="192"/>
      <c r="Q27" s="193"/>
      <c r="R27" s="191"/>
      <c r="S27" s="192"/>
      <c r="T27" s="192"/>
      <c r="U27" s="192"/>
      <c r="V27" s="193"/>
      <c r="W27" s="198">
        <f t="shared" si="0"/>
        <v>0</v>
      </c>
      <c r="Z27" s="200" t="s">
        <v>847</v>
      </c>
    </row>
    <row r="28" spans="1:26" ht="27" customHeight="1">
      <c r="A28" s="152"/>
      <c r="B28" s="161"/>
      <c r="C28" s="169"/>
      <c r="D28" s="176"/>
      <c r="E28" s="176"/>
      <c r="F28" s="176"/>
      <c r="G28" s="184"/>
      <c r="H28" s="169"/>
      <c r="I28" s="176"/>
      <c r="J28" s="176"/>
      <c r="K28" s="176"/>
      <c r="L28" s="184"/>
      <c r="M28" s="191"/>
      <c r="N28" s="192"/>
      <c r="O28" s="192"/>
      <c r="P28" s="192"/>
      <c r="Q28" s="193"/>
      <c r="R28" s="191"/>
      <c r="S28" s="192"/>
      <c r="T28" s="192"/>
      <c r="U28" s="192"/>
      <c r="V28" s="193"/>
      <c r="W28" s="198">
        <f t="shared" si="0"/>
        <v>0</v>
      </c>
      <c r="Z28" s="200" t="s">
        <v>850</v>
      </c>
    </row>
    <row r="29" spans="1:26" ht="27" customHeight="1">
      <c r="A29" s="153"/>
      <c r="B29" s="161"/>
      <c r="C29" s="169"/>
      <c r="D29" s="176"/>
      <c r="E29" s="176"/>
      <c r="F29" s="176"/>
      <c r="G29" s="184"/>
      <c r="H29" s="169"/>
      <c r="I29" s="176"/>
      <c r="J29" s="176"/>
      <c r="K29" s="176"/>
      <c r="L29" s="184"/>
      <c r="M29" s="169"/>
      <c r="N29" s="176"/>
      <c r="O29" s="176"/>
      <c r="P29" s="176"/>
      <c r="Q29" s="184"/>
      <c r="R29" s="169"/>
      <c r="S29" s="176"/>
      <c r="T29" s="176"/>
      <c r="U29" s="176"/>
      <c r="V29" s="184"/>
      <c r="W29" s="198">
        <f t="shared" si="0"/>
        <v>0</v>
      </c>
      <c r="Z29" s="200" t="s">
        <v>851</v>
      </c>
    </row>
    <row r="30" spans="1:26" ht="27" customHeight="1">
      <c r="A30" s="154" t="s">
        <v>854</v>
      </c>
      <c r="B30" s="162"/>
      <c r="C30" s="170"/>
      <c r="D30" s="170"/>
      <c r="E30" s="170"/>
      <c r="F30" s="170"/>
      <c r="G30" s="170"/>
      <c r="H30" s="170"/>
      <c r="I30" s="170"/>
      <c r="J30" s="170"/>
      <c r="K30" s="170"/>
      <c r="L30" s="170"/>
      <c r="M30" s="170"/>
      <c r="N30" s="170"/>
      <c r="O30" s="170"/>
      <c r="P30" s="170"/>
      <c r="Q30" s="170"/>
      <c r="R30" s="170"/>
      <c r="S30" s="170"/>
      <c r="T30" s="170"/>
      <c r="U30" s="170"/>
      <c r="V30" s="170"/>
      <c r="W30" s="198">
        <f t="shared" si="0"/>
        <v>0</v>
      </c>
      <c r="Z30" s="146" t="s">
        <v>856</v>
      </c>
    </row>
    <row r="31" spans="1:26" ht="27" customHeight="1">
      <c r="A31" s="155" t="s">
        <v>156</v>
      </c>
      <c r="B31" s="163"/>
      <c r="C31" s="171">
        <f>SUM(C7:G29,C30)</f>
        <v>0</v>
      </c>
      <c r="D31" s="177"/>
      <c r="E31" s="177"/>
      <c r="F31" s="177"/>
      <c r="G31" s="185"/>
      <c r="H31" s="171">
        <f>SUM(H7:L29,H30)</f>
        <v>0</v>
      </c>
      <c r="I31" s="177"/>
      <c r="J31" s="177"/>
      <c r="K31" s="177"/>
      <c r="L31" s="185"/>
      <c r="M31" s="171">
        <f>SUM(M7:Q29,M30)</f>
        <v>0</v>
      </c>
      <c r="N31" s="177"/>
      <c r="O31" s="177"/>
      <c r="P31" s="177"/>
      <c r="Q31" s="185"/>
      <c r="R31" s="171">
        <f>SUM(R7:V29,R30)</f>
        <v>0</v>
      </c>
      <c r="S31" s="177"/>
      <c r="T31" s="177"/>
      <c r="U31" s="177"/>
      <c r="V31" s="185"/>
      <c r="W31" s="199">
        <f>SUM(W7:W29,W30)</f>
        <v>0</v>
      </c>
      <c r="Z31" s="200"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8">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29">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whole" allowBlank="1" showDropDown="0" showInputMessage="1" showErrorMessage="1" error="半角数字で入力して下さい。"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H30:V30">
      <formula1>0</formula1>
      <formula2>999999999999</formula2>
    </dataValidation>
    <dataValidation allowBlank="1" showDropDown="0" showInputMessage="1" showErrorMessage="1"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C30:G30"/>
    <dataValidation type="list" allowBlank="1" showDropDown="0" showInputMessage="1" showErrorMessage="1" error="選択肢の中から該当する年を選択して下さい。" prompt="該当する年を選択して下さい。" sqref="I5">
      <formula1>"平成30,平成31,令和元,令和2,令和3,令和4,令和5,令和6"</formula1>
    </dataValidation>
    <dataValidation type="list" allowBlank="1" showDropDown="0" showInputMessage="1" showErrorMessage="1" error="選択肢の中から該当する年を選択して下さい。" prompt="該当する年を選択して下さい。" sqref="R4:R5 H4:H5 C4:C5 M4:M5">
      <formula1>"平成30,平成31,令和元,令和2,令和3,令和4,令和5,令和6,令和7"</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0">
    <tabColor rgb="FFFFC000"/>
    <pageSetUpPr fitToPage="1"/>
  </sheetPr>
  <dimension ref="A1:K51"/>
  <sheetViews>
    <sheetView view="pageBreakPreview" zoomScaleSheetLayoutView="100" workbookViewId="0">
      <selection activeCell="D15" sqref="D15"/>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7</v>
      </c>
      <c r="D1" s="23"/>
      <c r="E1" s="23"/>
      <c r="F1" s="39" t="s">
        <v>16</v>
      </c>
      <c r="G1" s="45"/>
      <c r="H1" s="52" t="s">
        <v>22</v>
      </c>
      <c r="I1" s="55" t="s">
        <v>23</v>
      </c>
    </row>
    <row r="2" spans="2:11" ht="21.75">
      <c r="D2" s="23"/>
      <c r="E2" s="23"/>
      <c r="F2" s="210"/>
      <c r="G2" s="212"/>
      <c r="H2" s="213"/>
      <c r="I2" s="215"/>
      <c r="K2" s="66" t="str">
        <f>IF(F2&lt;&gt;"",F2,"")</f>
        <v/>
      </c>
    </row>
    <row r="3" spans="2:11" ht="21.75">
      <c r="F3" s="41" t="s">
        <v>959</v>
      </c>
      <c r="G3" s="47"/>
      <c r="H3" s="47"/>
      <c r="I3" s="57"/>
      <c r="K3" s="3" t="str">
        <f>IF(H2&lt;&gt;"",H2,"")</f>
        <v/>
      </c>
    </row>
    <row r="4" spans="2:11">
      <c r="K4" s="3" t="str">
        <f>IF(I2&lt;&gt;"",I2,"")</f>
        <v/>
      </c>
    </row>
    <row r="5" spans="2:11">
      <c r="B5" s="6" t="s">
        <v>27</v>
      </c>
      <c r="C5" s="6"/>
      <c r="D5" s="6"/>
      <c r="E5" s="6"/>
      <c r="F5" s="6"/>
      <c r="G5" s="6"/>
      <c r="H5" s="6"/>
      <c r="I5" s="6"/>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1" t="str">
        <f>IF($D$35="事業所申請",'【非表示】様式１文言等設定シート'!A5,"")</f>
        <v/>
      </c>
      <c r="D9" s="11"/>
      <c r="E9" s="11"/>
      <c r="F9" s="11"/>
      <c r="G9" s="11"/>
      <c r="H9" s="11"/>
      <c r="I9" s="11"/>
    </row>
    <row r="10" spans="2:11" ht="7.5" customHeight="1">
      <c r="C10" s="2" t="str">
        <f>IF($D$35="事業所申請",'【非表示】様式１文言等設定シート'!A6,"")</f>
        <v/>
      </c>
      <c r="D10" s="2"/>
      <c r="E10" s="2"/>
      <c r="F10" s="2"/>
      <c r="G10" s="2"/>
      <c r="H10" s="2"/>
      <c r="I10" s="2"/>
    </row>
    <row r="11" spans="2:11" ht="8.25" customHeight="1"/>
    <row r="12" spans="2:11">
      <c r="C12" s="12"/>
      <c r="D12" s="12"/>
      <c r="E12" s="35"/>
    </row>
    <row r="13" spans="2:11">
      <c r="C13" s="13" t="s">
        <v>2521</v>
      </c>
    </row>
    <row r="14" spans="2:11" ht="8.25" customHeight="1"/>
    <row r="15" spans="2:11">
      <c r="C15" s="14" t="s">
        <v>41</v>
      </c>
      <c r="D15" s="201" t="s">
        <v>2504</v>
      </c>
      <c r="E15" s="203" t="s">
        <v>819</v>
      </c>
      <c r="F15" s="205"/>
      <c r="G15" s="205"/>
      <c r="H15" s="211"/>
      <c r="I15" s="216"/>
    </row>
    <row r="16" spans="2:11">
      <c r="C16" s="14" t="s">
        <v>9</v>
      </c>
      <c r="D16" s="202" t="s">
        <v>37</v>
      </c>
      <c r="E16" s="202"/>
      <c r="F16" s="202"/>
      <c r="G16" s="202"/>
      <c r="H16" s="202"/>
      <c r="I16" s="202"/>
    </row>
    <row r="17" spans="1:11">
      <c r="C17" s="14" t="s">
        <v>38</v>
      </c>
      <c r="D17" s="202" t="s">
        <v>858</v>
      </c>
      <c r="E17" s="202"/>
      <c r="F17" s="14" t="s">
        <v>47</v>
      </c>
      <c r="G17" s="202" t="s">
        <v>860</v>
      </c>
      <c r="H17" s="202"/>
      <c r="I17" s="202"/>
    </row>
    <row r="18" spans="1:11">
      <c r="C18" s="14" t="s">
        <v>19</v>
      </c>
      <c r="D18" s="203" t="s">
        <v>2481</v>
      </c>
      <c r="E18" s="205"/>
      <c r="F18" s="211"/>
      <c r="G18" s="48"/>
      <c r="K18" s="3" t="str">
        <f>IF(D18&lt;&gt;"",LEFT(D18,2),"")</f>
        <v>02</v>
      </c>
    </row>
    <row r="19" spans="1:11">
      <c r="C19" s="14" t="s">
        <v>42</v>
      </c>
      <c r="D19" s="203" t="s">
        <v>2476</v>
      </c>
      <c r="E19" s="205"/>
      <c r="F19" s="211"/>
      <c r="G19" s="49"/>
      <c r="K19" s="3" t="str">
        <f>IF(D19&lt;&gt;"",LEFT(D19,2),"")</f>
        <v>40</v>
      </c>
    </row>
    <row r="20" spans="1:11" ht="21.75">
      <c r="D20" s="27"/>
      <c r="E20" s="27"/>
      <c r="F20" s="27"/>
      <c r="G20" s="27"/>
      <c r="H20" s="27"/>
      <c r="I20" s="59" t="s">
        <v>52</v>
      </c>
    </row>
    <row r="21" spans="1:11" s="4" customFormat="1" ht="21.75">
      <c r="A21" s="5"/>
      <c r="B21" s="7" t="s">
        <v>56</v>
      </c>
      <c r="C21" s="15" t="s">
        <v>1</v>
      </c>
      <c r="D21" s="28" t="s">
        <v>58</v>
      </c>
      <c r="E21" s="36"/>
      <c r="F21" s="36"/>
      <c r="G21" s="36"/>
      <c r="H21" s="36"/>
      <c r="I21" s="15"/>
      <c r="K21" s="4"/>
    </row>
    <row r="22" spans="1:11">
      <c r="B22" s="8">
        <v>1</v>
      </c>
      <c r="C22" s="16" t="s">
        <v>62</v>
      </c>
      <c r="D22" s="204" t="s">
        <v>2505</v>
      </c>
      <c r="E22" s="204"/>
      <c r="F22" s="43"/>
      <c r="G22" s="43"/>
      <c r="H22" s="43"/>
      <c r="I22" s="60"/>
      <c r="K22" s="3" t="str">
        <f>IF(D22&lt;&gt;"",LEFT(D22,2),"")</f>
        <v>10</v>
      </c>
    </row>
    <row r="23" spans="1:11">
      <c r="B23" s="9">
        <v>2</v>
      </c>
      <c r="C23" s="17" t="s">
        <v>31</v>
      </c>
      <c r="D23" s="30" t="str">
        <f>IF(AND(D15&lt;&gt;"",E15&lt;&gt;""),D15&amp;E15,IF(E15&lt;&gt;"",E15&amp;I15,""))</f>
        <v>（株）神栖商店</v>
      </c>
      <c r="E23" s="30"/>
      <c r="F23" s="30"/>
      <c r="G23" s="30"/>
      <c r="H23" s="30"/>
      <c r="I23" s="61"/>
      <c r="K23" s="3" t="str">
        <f>IF(D23&lt;&gt;"",D23,"")</f>
        <v>（株）神栖商店</v>
      </c>
    </row>
    <row r="24" spans="1:11">
      <c r="B24" s="9">
        <v>3</v>
      </c>
      <c r="C24" s="18" t="s">
        <v>69</v>
      </c>
      <c r="D24" s="205" t="s">
        <v>2506</v>
      </c>
      <c r="E24" s="205"/>
      <c r="F24" s="205"/>
      <c r="G24" s="205"/>
      <c r="H24" s="205"/>
      <c r="I24" s="217"/>
      <c r="K24" s="3" t="str">
        <f>IF(D24&lt;&gt;"",D24,"")</f>
        <v>カミスショウテン</v>
      </c>
    </row>
    <row r="25" spans="1:11">
      <c r="B25" s="9">
        <v>4</v>
      </c>
      <c r="C25" s="17" t="s">
        <v>72</v>
      </c>
      <c r="D25" s="30" t="str">
        <f>IF(D16&lt;&gt;"",D16,"")</f>
        <v>代表取締役</v>
      </c>
      <c r="E25" s="30"/>
      <c r="F25" s="30"/>
      <c r="G25" s="30"/>
      <c r="H25" s="30"/>
      <c r="I25" s="61"/>
      <c r="K25" s="3" t="str">
        <f>IF(D25&lt;&gt;"",D25,"")</f>
        <v>代表取締役</v>
      </c>
    </row>
    <row r="26" spans="1:11">
      <c r="B26" s="9">
        <v>5</v>
      </c>
      <c r="C26" s="17" t="s">
        <v>84</v>
      </c>
      <c r="D26" s="30" t="str">
        <f>IF(D17&lt;&gt;"",D17&amp;"　"&amp;G17,"")</f>
        <v>神栖　太郎</v>
      </c>
      <c r="E26" s="30"/>
      <c r="F26" s="30"/>
      <c r="G26" s="30"/>
      <c r="H26" s="30"/>
      <c r="I26" s="61"/>
      <c r="K26" s="3" t="str">
        <f>IF(D26&lt;&gt;"",D26,"")</f>
        <v>神栖　太郎</v>
      </c>
    </row>
    <row r="27" spans="1:11">
      <c r="B27" s="9">
        <v>6</v>
      </c>
      <c r="C27" s="18" t="s">
        <v>91</v>
      </c>
      <c r="D27" s="206" t="s">
        <v>2507</v>
      </c>
      <c r="E27" s="205"/>
      <c r="F27" s="18" t="s">
        <v>95</v>
      </c>
      <c r="G27" s="205" t="s">
        <v>1586</v>
      </c>
      <c r="H27" s="205"/>
      <c r="I27" s="217"/>
      <c r="K27" s="3" t="str">
        <f>IF(D27&lt;&gt;"",D27&amp;"　"&amp;G27,"")</f>
        <v>カミス　タロウ</v>
      </c>
    </row>
    <row r="28" spans="1:11">
      <c r="B28" s="9">
        <v>7</v>
      </c>
      <c r="C28" s="18" t="s">
        <v>88</v>
      </c>
      <c r="D28" s="207" t="s">
        <v>2508</v>
      </c>
      <c r="E28" s="37" t="s">
        <v>96</v>
      </c>
      <c r="F28" s="207" t="s">
        <v>2167</v>
      </c>
      <c r="G28" s="50"/>
      <c r="H28" s="50"/>
      <c r="I28" s="63"/>
      <c r="K28" s="3" t="str">
        <f>IF(D28&lt;&gt;"",D28&amp;F28,"")</f>
        <v>1500002</v>
      </c>
    </row>
    <row r="29" spans="1:11">
      <c r="B29" s="9">
        <v>8</v>
      </c>
      <c r="C29" s="19" t="s">
        <v>102</v>
      </c>
      <c r="D29" s="205" t="s">
        <v>1010</v>
      </c>
      <c r="E29" s="205"/>
      <c r="F29" s="44"/>
      <c r="G29" s="44"/>
      <c r="H29" s="44"/>
      <c r="I29" s="64"/>
      <c r="K29" s="3" t="str">
        <f>IF(D29&lt;&gt;"",LEFT(D29,2),"")</f>
        <v>13</v>
      </c>
    </row>
    <row r="30" spans="1:11">
      <c r="B30" s="9">
        <v>9</v>
      </c>
      <c r="C30" s="19" t="s">
        <v>113</v>
      </c>
      <c r="D30" s="206" t="s">
        <v>830</v>
      </c>
      <c r="E30" s="205"/>
      <c r="F30" s="205"/>
      <c r="G30" s="44"/>
      <c r="H30" s="44"/>
      <c r="I30" s="64"/>
      <c r="K30" s="3" t="str">
        <f>IF(D30&lt;&gt;"",LEFT(D30,5),"")</f>
        <v>13113</v>
      </c>
    </row>
    <row r="31" spans="1:11">
      <c r="B31" s="9">
        <v>10</v>
      </c>
      <c r="C31" s="18" t="s">
        <v>115</v>
      </c>
      <c r="D31" s="205" t="s">
        <v>2486</v>
      </c>
      <c r="E31" s="205"/>
      <c r="F31" s="205"/>
      <c r="G31" s="205"/>
      <c r="H31" s="205"/>
      <c r="I31" s="217"/>
      <c r="K31" s="3" t="str">
        <f>IF(D31&lt;&gt;"",D31,"")</f>
        <v>渋谷４９９１－５</v>
      </c>
    </row>
    <row r="32" spans="1:11">
      <c r="B32" s="9">
        <v>11</v>
      </c>
      <c r="C32" s="18" t="s">
        <v>116</v>
      </c>
      <c r="D32" s="205" t="s">
        <v>1414</v>
      </c>
      <c r="E32" s="205"/>
      <c r="F32" s="205"/>
      <c r="G32" s="205"/>
      <c r="H32" s="205"/>
      <c r="I32" s="217"/>
      <c r="K32" s="3" t="str">
        <f>IF(D32&lt;&gt;"",D32,"")</f>
        <v>シブヤ</v>
      </c>
    </row>
    <row r="33" spans="2:11">
      <c r="B33" s="9">
        <v>12</v>
      </c>
      <c r="C33" s="18" t="s">
        <v>122</v>
      </c>
      <c r="D33" s="207" t="s">
        <v>888</v>
      </c>
      <c r="E33" s="37" t="s">
        <v>96</v>
      </c>
      <c r="F33" s="207" t="s">
        <v>2487</v>
      </c>
      <c r="G33" s="37" t="s">
        <v>96</v>
      </c>
      <c r="H33" s="207" t="s">
        <v>186</v>
      </c>
      <c r="I33" s="61"/>
      <c r="K33" s="3" t="str">
        <f>IF(D33&lt;&gt;"",D33&amp;E33&amp;F33&amp;G33&amp;H33,"")</f>
        <v>03-123-4567</v>
      </c>
    </row>
    <row r="34" spans="2:11">
      <c r="B34" s="9">
        <v>13</v>
      </c>
      <c r="C34" s="18" t="s">
        <v>129</v>
      </c>
      <c r="D34" s="207" t="s">
        <v>888</v>
      </c>
      <c r="E34" s="37" t="s">
        <v>96</v>
      </c>
      <c r="F34" s="207" t="s">
        <v>2488</v>
      </c>
      <c r="G34" s="37" t="s">
        <v>96</v>
      </c>
      <c r="H34" s="207" t="s">
        <v>2489</v>
      </c>
      <c r="I34" s="61"/>
      <c r="K34" s="3" t="str">
        <f>IF(D34&lt;&gt;"",D34&amp;E34&amp;F34&amp;G34&amp;H34,"")</f>
        <v>03-890-1234</v>
      </c>
    </row>
    <row r="35" spans="2:11">
      <c r="B35" s="9">
        <v>14</v>
      </c>
      <c r="C35" s="19" t="s">
        <v>136</v>
      </c>
      <c r="D35" s="205" t="s">
        <v>2490</v>
      </c>
      <c r="E35" s="205"/>
      <c r="F35" s="30"/>
      <c r="G35" s="30"/>
      <c r="H35" s="30"/>
      <c r="I35" s="61"/>
      <c r="K35" s="3" t="str">
        <f>IF(D35&lt;&gt;"",LEFT(D35,1),"")</f>
        <v>2</v>
      </c>
    </row>
    <row r="36" spans="2:11">
      <c r="B36" s="9">
        <v>15</v>
      </c>
      <c r="C36" s="20" t="s">
        <v>142</v>
      </c>
      <c r="D36" s="205" t="s">
        <v>2478</v>
      </c>
      <c r="E36" s="205"/>
      <c r="F36" s="205"/>
      <c r="G36" s="205"/>
      <c r="H36" s="205"/>
      <c r="I36" s="217"/>
      <c r="K36" s="67" t="str">
        <f>IF($K$35="2",D36,D23)</f>
        <v>神栖支店</v>
      </c>
    </row>
    <row r="37" spans="2:11">
      <c r="B37" s="9">
        <v>21</v>
      </c>
      <c r="C37" s="17" t="s">
        <v>147</v>
      </c>
      <c r="D37" s="205" t="s">
        <v>2491</v>
      </c>
      <c r="E37" s="205"/>
      <c r="F37" s="205"/>
      <c r="G37" s="205"/>
      <c r="H37" s="205"/>
      <c r="I37" s="217"/>
      <c r="K37" s="67" t="str">
        <f>IF($K$35="2",D37,D25)</f>
        <v>支店長</v>
      </c>
    </row>
    <row r="38" spans="2:11">
      <c r="B38" s="9">
        <v>22</v>
      </c>
      <c r="C38" s="17" t="s">
        <v>59</v>
      </c>
      <c r="D38" s="205" t="s">
        <v>2492</v>
      </c>
      <c r="E38" s="205"/>
      <c r="F38" s="205"/>
      <c r="G38" s="205"/>
      <c r="H38" s="205"/>
      <c r="I38" s="217"/>
      <c r="K38" s="67" t="str">
        <f>IF($K$35="2",D38,D26)</f>
        <v>神栖　花子</v>
      </c>
    </row>
    <row r="39" spans="2:11">
      <c r="B39" s="9">
        <v>23</v>
      </c>
      <c r="C39" s="17" t="s">
        <v>151</v>
      </c>
      <c r="D39" s="205" t="s">
        <v>2077</v>
      </c>
      <c r="E39" s="205"/>
      <c r="F39" s="205"/>
      <c r="G39" s="205"/>
      <c r="H39" s="205"/>
      <c r="I39" s="217"/>
      <c r="K39" s="67" t="str">
        <f>IF($K$35="2",D39,D27&amp;"　"&amp;G27)</f>
        <v>カミス　ハナコ</v>
      </c>
    </row>
    <row r="40" spans="2:11">
      <c r="B40" s="9">
        <v>16</v>
      </c>
      <c r="C40" s="20" t="s">
        <v>154</v>
      </c>
      <c r="D40" s="207" t="s">
        <v>2493</v>
      </c>
      <c r="E40" s="37" t="s">
        <v>96</v>
      </c>
      <c r="F40" s="207" t="s">
        <v>2494</v>
      </c>
      <c r="G40" s="50"/>
      <c r="H40" s="50"/>
      <c r="I40" s="63"/>
      <c r="K40" s="3" t="str">
        <f>IF($K$35="2",D40&amp;F40,D28&amp;F28)</f>
        <v>3140115</v>
      </c>
    </row>
    <row r="41" spans="2:11">
      <c r="B41" s="9">
        <v>17</v>
      </c>
      <c r="C41" s="21" t="s">
        <v>161</v>
      </c>
      <c r="D41" s="205" t="s">
        <v>1007</v>
      </c>
      <c r="E41" s="205"/>
      <c r="F41" s="44"/>
      <c r="G41" s="44"/>
      <c r="H41" s="44"/>
      <c r="I41" s="64"/>
      <c r="K41" s="67" t="str">
        <f>IF($K$35="2",LEFT(D41,2),LEFT(D29,2))</f>
        <v>08</v>
      </c>
    </row>
    <row r="42" spans="2:11">
      <c r="B42" s="9">
        <v>18</v>
      </c>
      <c r="C42" s="21" t="s">
        <v>157</v>
      </c>
      <c r="D42" s="206" t="s">
        <v>2038</v>
      </c>
      <c r="E42" s="205"/>
      <c r="F42" s="205"/>
      <c r="G42" s="44"/>
      <c r="H42" s="44"/>
      <c r="I42" s="64"/>
      <c r="K42" s="67" t="str">
        <f>IF($K$35="2",LEFT(D42,5),LEFT(D30,5))</f>
        <v>08232</v>
      </c>
    </row>
    <row r="43" spans="2:11">
      <c r="B43" s="9">
        <v>19</v>
      </c>
      <c r="C43" s="20" t="s">
        <v>75</v>
      </c>
      <c r="D43" s="205" t="s">
        <v>1421</v>
      </c>
      <c r="E43" s="205"/>
      <c r="F43" s="205"/>
      <c r="G43" s="205"/>
      <c r="H43" s="205"/>
      <c r="I43" s="217"/>
      <c r="K43" s="67" t="str">
        <f>IF($K$35="2",D43,D31)</f>
        <v>溝口４９９１－５</v>
      </c>
    </row>
    <row r="44" spans="2:11">
      <c r="B44" s="9">
        <v>20</v>
      </c>
      <c r="C44" s="20" t="s">
        <v>169</v>
      </c>
      <c r="D44" s="205" t="s">
        <v>910</v>
      </c>
      <c r="E44" s="205"/>
      <c r="F44" s="205"/>
      <c r="G44" s="205"/>
      <c r="H44" s="205"/>
      <c r="I44" s="217"/>
      <c r="K44" s="67" t="str">
        <f>IF($K$35="2",D44,D32)</f>
        <v>ミゾグチ</v>
      </c>
    </row>
    <row r="45" spans="2:11">
      <c r="B45" s="9">
        <v>24</v>
      </c>
      <c r="C45" s="17" t="s">
        <v>172</v>
      </c>
      <c r="D45" s="207" t="s">
        <v>2495</v>
      </c>
      <c r="E45" s="37" t="s">
        <v>96</v>
      </c>
      <c r="F45" s="207" t="s">
        <v>51</v>
      </c>
      <c r="G45" s="37" t="s">
        <v>96</v>
      </c>
      <c r="H45" s="207" t="s">
        <v>2496</v>
      </c>
      <c r="I45" s="61"/>
      <c r="K45" s="67" t="str">
        <f>IF($K$35="2",D45&amp;E45&amp;F45&amp;G45&amp;H45,D33&amp;E33&amp;F33&amp;G33&amp;H33)</f>
        <v>0299-90-1111</v>
      </c>
    </row>
    <row r="46" spans="2:11">
      <c r="B46" s="9">
        <v>25</v>
      </c>
      <c r="C46" s="17" t="s">
        <v>181</v>
      </c>
      <c r="D46" s="207" t="s">
        <v>2495</v>
      </c>
      <c r="E46" s="37" t="s">
        <v>96</v>
      </c>
      <c r="F46" s="207" t="s">
        <v>51</v>
      </c>
      <c r="G46" s="37" t="s">
        <v>96</v>
      </c>
      <c r="H46" s="207" t="s">
        <v>2497</v>
      </c>
      <c r="I46" s="61"/>
      <c r="K46" s="67" t="str">
        <f>IF($K$35="2",D46&amp;E46&amp;F46&amp;G46&amp;H46,D34&amp;E34&amp;F34&amp;G34&amp;H34)</f>
        <v>0299-90-1112</v>
      </c>
    </row>
    <row r="47" spans="2:11">
      <c r="B47" s="9">
        <v>26</v>
      </c>
      <c r="C47" s="18" t="s">
        <v>192</v>
      </c>
      <c r="D47" s="205" t="s">
        <v>2498</v>
      </c>
      <c r="E47" s="205"/>
      <c r="F47" s="205"/>
      <c r="G47" s="205"/>
      <c r="H47" s="205"/>
      <c r="I47" s="217"/>
      <c r="K47" s="3" t="str">
        <f>IF(D47&lt;&gt;"",D47,"")</f>
        <v>契約　一朗</v>
      </c>
    </row>
    <row r="48" spans="2:11">
      <c r="B48" s="9">
        <v>27</v>
      </c>
      <c r="C48" s="18" t="s">
        <v>3</v>
      </c>
      <c r="D48" s="205" t="s">
        <v>2499</v>
      </c>
      <c r="E48" s="205"/>
      <c r="F48" s="205"/>
      <c r="G48" s="205"/>
      <c r="H48" s="205"/>
      <c r="I48" s="217"/>
      <c r="K48" s="3" t="str">
        <f>IF(D48&lt;&gt;"",D48,"")</f>
        <v>ケイヤク　イチロウ</v>
      </c>
    </row>
    <row r="49" spans="2:11">
      <c r="B49" s="9">
        <v>28</v>
      </c>
      <c r="C49" s="18" t="s">
        <v>188</v>
      </c>
      <c r="D49" s="207" t="s">
        <v>2495</v>
      </c>
      <c r="E49" s="37" t="s">
        <v>96</v>
      </c>
      <c r="F49" s="207" t="s">
        <v>51</v>
      </c>
      <c r="G49" s="37" t="s">
        <v>96</v>
      </c>
      <c r="H49" s="207" t="s">
        <v>1855</v>
      </c>
      <c r="I49" s="61"/>
      <c r="K49" s="3" t="str">
        <f>IF(D49&lt;&gt;"",D49&amp;E49&amp;F49&amp;G49&amp;H49,"")</f>
        <v>0299-90-1130</v>
      </c>
    </row>
    <row r="50" spans="2:11">
      <c r="B50" s="9">
        <v>29</v>
      </c>
      <c r="C50" s="18" t="s">
        <v>200</v>
      </c>
      <c r="D50" s="207" t="s">
        <v>2495</v>
      </c>
      <c r="E50" s="37" t="s">
        <v>96</v>
      </c>
      <c r="F50" s="207" t="s">
        <v>51</v>
      </c>
      <c r="G50" s="37" t="s">
        <v>96</v>
      </c>
      <c r="H50" s="207" t="s">
        <v>1974</v>
      </c>
      <c r="I50" s="61"/>
      <c r="K50" s="3" t="str">
        <f>IF(D50&lt;&gt;"",D50&amp;E50&amp;F50&amp;G50&amp;H50,"")</f>
        <v>0299-90-1131</v>
      </c>
    </row>
    <row r="51" spans="2:11" ht="21.75">
      <c r="B51" s="10">
        <v>30</v>
      </c>
      <c r="C51" s="22" t="s">
        <v>211</v>
      </c>
      <c r="D51" s="208" t="s">
        <v>514</v>
      </c>
      <c r="E51" s="209"/>
      <c r="F51" s="209"/>
      <c r="G51" s="51" t="s">
        <v>25</v>
      </c>
      <c r="H51" s="214" t="s">
        <v>1525</v>
      </c>
      <c r="I51" s="218"/>
      <c r="K51" s="3" t="str">
        <f>IF(D51&lt;&gt;"",D51&amp;G51&amp;H51,"")</f>
        <v>keiyaku@city.kamisu.ibaraki.jp</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1" priority="1" stopIfTrue="1">
      <formula>$D$35="1本店（社）申請"</formula>
    </cfRule>
  </conditionalFormatting>
  <conditionalFormatting sqref="D45:H46">
    <cfRule type="expression" dxfId="0" priority="2" stopIfTrue="1">
      <formula>$D$35="1本店（社）申請"</formula>
    </cfRule>
  </conditionalFormatting>
  <dataValidations count="51">
    <dataValidation imeMode="off" allowBlank="1" showDropDown="0" showInputMessage="1" showErrorMessage="1" error="XXX-XXXXの形式でご入力下さい。" sqref="I33:I34 G28 I49:I50 E28 G40 E40 E49:E50 E45:E46 G45:G46 E33:E34 G33:G34 I45:I46 G49:G51"/>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商号または名称のカナを全角で入力して下さい。_x000a_数字・記号等、カナ以外の文字は使用しないで（商号又は名称にある場合は削除して）下さい。_x000a_（株）、株式会社等の記述は不要です。" sqref="D24:I24"/>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D27 F27:G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imeMode="hiragana" allowBlank="1" showDropDown="0" showInputMessage="1" showErrorMessage="1" prompt="事業所代表者役職を全角で入力して下さい。_x000a_本店（社）申請の場合は入力不要です。" sqref="D37:I37"/>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6:F17 D16:E16 G16:I16"/>
    <dataValidation imeMode="hiragana" operator="lessThanOrEqual" allowBlank="1" showDropDown="0" showInputMessage="1" showErrorMessage="1" prompt="事業所名称を全角で入力して下さい。_x000a_本店（社）申請の場合は入力不要です。" sqref="D36:I36"/>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imeMode="hiragana" allowBlank="1" showDropDown="0" showInputMessage="1" showErrorMessage="0" prompt="代表者の苗字のみ全角文字で入力してください。" sqref="D17:E17"/>
    <dataValidation allowBlank="1" showDropDown="0" showInputMessage="1" showErrorMessage="1" prompt="代表者の下の名のみ全角文字で入力してください。" sqref="G17:I17"/>
    <dataValidation type="custom" imeMode="hiragana" allowBlank="1" showDropDown="0"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type="list" allowBlank="1" showDropDown="0" showInputMessage="1" showErrorMessage="1" error="選択肢の中から選択して下さい。" prompt="「▼」をクリックして表示される候補の中から選択して下さい。_x000a_R2･3年度入札参加資格者名簿に登録があり、来年度も継続される場合：継続_x000a_R2･3年度入札参加資格者名簿に登録がない場合：新規" sqref="D22:E22">
      <formula1>"　,10定時申請（新規）,12定時申請（継続）"</formula1>
    </dataValidation>
    <dataValidation imeMode="hiragana" allowBlank="1" showDropDown="0" showInputMessage="1" showErrorMessage="1" prompt="都道府県名・市区町村以後の本店所在地を全角文字で入力して下さい。_x000a_「－」「・」スペース等の記号、数字についても全角文字で入力して下さい。" sqref="D31:I31"/>
    <dataValidation imeMode="fullKatakana" allowBlank="1" showDropDown="0"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dataValidation type="list" allowBlank="1" showDropDown="0" showInputMessage="1" showErrorMessage="1" error="選択肢の中から選択して下さい。" prompt="「▼」をクリックして表示される候補の中から選択して下さい。_x000a_本店（社）で申請を行う場合：本店（社）申請_x000a_事業所に委任して申請を行う場合：事業所申請_x000a_本社の内部部署に委任する場合：事業所申請" sqref="D35:E35">
      <formula1>"　,1本店（社）申請,2事業所申請"</formula1>
    </dataValidation>
    <dataValidation imeMode="hiragana" allowBlank="1" showDropDown="0"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dataValidation imeMode="fullKatakana" allowBlank="1" showDropDown="0"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dataValidation imeMode="hiragana" allowBlank="1" showDropDown="0" showInputMessage="1" showErrorMessage="1" prompt="事業所代表者氏名を全角で入力して下さい。_x000a_（氏名間のスペースも全角）_x000a_本店（社）申請の場合は入力不要です。" sqref="D38:I38"/>
    <dataValidation imeMode="fullKatakana" allowBlank="1" showDropDown="0"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dataValidation imeMode="hiragana" allowBlank="1" showDropDown="0" showInputMessage="1" showErrorMessage="1" prompt="本申請に関する担当者の氏名を全角で入力して下さい。_x000a_（氏名間のスペースも全角）" sqref="D47:I47"/>
    <dataValidation imeMode="fullKatakana" allowBlank="1" showDropDown="0" showInputMessage="1" showErrorMessage="1" prompt="本申請に関する担当者氏名のカナを全角で入力して下さい。_x000a_（氏名間のスペースも全角）_x000a_数字、「・」等の記号等、カナ以外の文字は使用しないで（削除して）下さい。" sqref="D48:I48"/>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rgb="FFFFC000"/>
  </sheetPr>
  <dimension ref="A1:M129"/>
  <sheetViews>
    <sheetView view="pageBreakPreview" zoomScaleSheetLayoutView="100" workbookViewId="0">
      <selection activeCell="D1" sqref="D1:F1"/>
    </sheetView>
  </sheetViews>
  <sheetFormatPr defaultColWidth="9" defaultRowHeight="14.25"/>
  <cols>
    <col min="1" max="1" width="5.625" style="4" customWidth="1"/>
    <col min="2" max="2" width="8.625" style="2" customWidth="1"/>
    <col min="3" max="3" width="12.625" style="2" customWidth="1"/>
    <col min="4" max="4" width="10.625" style="2" customWidth="1"/>
    <col min="5" max="5" width="25" style="2" bestFit="1" customWidth="1"/>
    <col min="6" max="6" width="5.625" style="68" customWidth="1"/>
    <col min="7" max="7" width="40.625" style="69" customWidth="1"/>
    <col min="8" max="8" width="2" style="70" customWidth="1"/>
    <col min="9" max="9" width="2" style="2" customWidth="1"/>
    <col min="10" max="12" width="12.625" style="3" customWidth="1"/>
    <col min="13" max="13" width="35.375" style="3" customWidth="1"/>
    <col min="14" max="14" width="9" style="2" bestFit="1" customWidth="0"/>
    <col min="15" max="16384" width="9" style="2"/>
  </cols>
  <sheetData>
    <row r="1" spans="1:13" ht="15">
      <c r="A1" s="71" t="s">
        <v>107</v>
      </c>
      <c r="B1" s="81"/>
      <c r="C1" s="100" t="s">
        <v>202</v>
      </c>
      <c r="D1" s="115"/>
      <c r="E1" s="115"/>
      <c r="F1" s="115"/>
      <c r="G1" s="137" t="s">
        <v>821</v>
      </c>
    </row>
    <row r="2" spans="1:13" s="4" customFormat="1" ht="24.75" customHeight="1">
      <c r="A2" s="72" t="s">
        <v>196</v>
      </c>
      <c r="B2" s="82" t="s">
        <v>118</v>
      </c>
      <c r="C2" s="28"/>
      <c r="D2" s="28" t="s">
        <v>224</v>
      </c>
      <c r="E2" s="36"/>
      <c r="F2" s="134" t="s">
        <v>179</v>
      </c>
      <c r="G2" s="138" t="s">
        <v>225</v>
      </c>
      <c r="H2" s="144"/>
      <c r="I2" s="4"/>
      <c r="J2" s="3" t="s">
        <v>228</v>
      </c>
      <c r="K2" s="3" t="s">
        <v>118</v>
      </c>
      <c r="L2" s="3" t="s">
        <v>224</v>
      </c>
      <c r="M2" s="3" t="s">
        <v>34</v>
      </c>
    </row>
    <row r="3" spans="1:13">
      <c r="A3" s="73" t="s">
        <v>237</v>
      </c>
      <c r="B3" s="83" t="s">
        <v>244</v>
      </c>
      <c r="C3" s="101"/>
      <c r="D3" s="116" t="s">
        <v>187</v>
      </c>
      <c r="E3" s="123" t="s">
        <v>235</v>
      </c>
      <c r="F3" s="216"/>
      <c r="G3" s="139"/>
      <c r="I3" s="2">
        <v>1</v>
      </c>
      <c r="J3" s="3" t="str">
        <f t="shared" ref="J3:J66" si="0">IF($F3="○",11,"")</f>
        <v/>
      </c>
      <c r="K3" s="3" t="str">
        <f>IF($F3="○",$B$3,"")</f>
        <v/>
      </c>
      <c r="L3" s="3" t="str">
        <f t="shared" ref="L3:L66" si="1">IF($F3="○",D3,"")</f>
        <v/>
      </c>
    </row>
    <row r="4" spans="1:13">
      <c r="A4" s="74" t="s">
        <v>170</v>
      </c>
      <c r="B4" s="84" t="s">
        <v>247</v>
      </c>
      <c r="C4" s="102"/>
      <c r="D4" s="117" t="s">
        <v>17</v>
      </c>
      <c r="E4" s="124" t="s">
        <v>250</v>
      </c>
      <c r="F4" s="216"/>
      <c r="G4" s="140"/>
      <c r="I4" s="2">
        <v>1</v>
      </c>
      <c r="J4" s="3" t="str">
        <f t="shared" si="0"/>
        <v/>
      </c>
      <c r="K4" s="3" t="str">
        <f>IF($F4="○",$B$3,"")</f>
        <v/>
      </c>
      <c r="L4" s="3" t="str">
        <f t="shared" si="1"/>
        <v/>
      </c>
    </row>
    <row r="5" spans="1:13">
      <c r="A5" s="74" t="s">
        <v>252</v>
      </c>
      <c r="B5" s="84"/>
      <c r="C5" s="102"/>
      <c r="D5" s="117" t="s">
        <v>257</v>
      </c>
      <c r="E5" s="124" t="s">
        <v>261</v>
      </c>
      <c r="F5" s="216"/>
      <c r="G5" s="140"/>
      <c r="I5" s="2">
        <v>1</v>
      </c>
      <c r="J5" s="3" t="str">
        <f t="shared" si="0"/>
        <v/>
      </c>
      <c r="K5" s="3" t="str">
        <f>IF($F5="○",$B$3,"")</f>
        <v/>
      </c>
      <c r="L5" s="3" t="str">
        <f t="shared" si="1"/>
        <v/>
      </c>
    </row>
    <row r="6" spans="1:13">
      <c r="A6" s="74" t="s">
        <v>264</v>
      </c>
      <c r="B6" s="85"/>
      <c r="C6" s="103"/>
      <c r="D6" s="118" t="s">
        <v>267</v>
      </c>
      <c r="E6" s="124" t="s">
        <v>57</v>
      </c>
      <c r="F6" s="216"/>
      <c r="G6" s="237"/>
      <c r="I6" s="2">
        <v>1</v>
      </c>
      <c r="J6" s="3" t="str">
        <f t="shared" si="0"/>
        <v/>
      </c>
      <c r="K6" s="3" t="str">
        <f>IF($F6="○",$B$3,"")</f>
        <v/>
      </c>
      <c r="L6" s="3" t="str">
        <f t="shared" si="1"/>
        <v/>
      </c>
      <c r="M6" s="3" t="str">
        <f>IF($F6="○",IF(G6&lt;&gt;"",G6,""),"")</f>
        <v/>
      </c>
    </row>
    <row r="7" spans="1:13">
      <c r="A7" s="74" t="s">
        <v>272</v>
      </c>
      <c r="B7" s="86" t="s">
        <v>280</v>
      </c>
      <c r="C7" s="104"/>
      <c r="D7" s="117" t="s">
        <v>283</v>
      </c>
      <c r="E7" s="124" t="s">
        <v>287</v>
      </c>
      <c r="F7" s="216"/>
      <c r="G7" s="140"/>
      <c r="I7" s="2">
        <v>1</v>
      </c>
      <c r="J7" s="3" t="str">
        <f t="shared" si="0"/>
        <v/>
      </c>
      <c r="K7" s="3" t="str">
        <f>IF($F7="○",$B$7,"")</f>
        <v/>
      </c>
      <c r="L7" s="3" t="str">
        <f t="shared" si="1"/>
        <v/>
      </c>
    </row>
    <row r="8" spans="1:13">
      <c r="A8" s="74"/>
      <c r="B8" s="84" t="s">
        <v>293</v>
      </c>
      <c r="C8" s="102"/>
      <c r="D8" s="117" t="s">
        <v>295</v>
      </c>
      <c r="E8" s="124" t="s">
        <v>302</v>
      </c>
      <c r="F8" s="216"/>
      <c r="G8" s="140"/>
      <c r="I8" s="2">
        <v>1</v>
      </c>
      <c r="J8" s="3" t="str">
        <f t="shared" si="0"/>
        <v/>
      </c>
      <c r="K8" s="3" t="str">
        <f>IF($F8="○",$B$7,"")</f>
        <v/>
      </c>
      <c r="L8" s="3" t="str">
        <f t="shared" si="1"/>
        <v/>
      </c>
    </row>
    <row r="9" spans="1:13">
      <c r="A9" s="74"/>
      <c r="B9" s="84"/>
      <c r="C9" s="102"/>
      <c r="D9" s="117" t="s">
        <v>305</v>
      </c>
      <c r="E9" s="124" t="s">
        <v>312</v>
      </c>
      <c r="F9" s="216"/>
      <c r="G9" s="140"/>
      <c r="I9" s="2">
        <v>1</v>
      </c>
      <c r="J9" s="3" t="str">
        <f t="shared" si="0"/>
        <v/>
      </c>
      <c r="K9" s="3" t="str">
        <f>IF($F9="○",$B$7,"")</f>
        <v/>
      </c>
      <c r="L9" s="3" t="str">
        <f t="shared" si="1"/>
        <v/>
      </c>
    </row>
    <row r="10" spans="1:13">
      <c r="A10" s="74"/>
      <c r="B10" s="85"/>
      <c r="C10" s="103"/>
      <c r="D10" s="117" t="s">
        <v>321</v>
      </c>
      <c r="E10" s="124" t="s">
        <v>57</v>
      </c>
      <c r="F10" s="216"/>
      <c r="G10" s="237"/>
      <c r="I10" s="2">
        <v>1</v>
      </c>
      <c r="J10" s="3" t="str">
        <f t="shared" si="0"/>
        <v/>
      </c>
      <c r="K10" s="3" t="str">
        <f>IF($F10="○",$B$7,"")</f>
        <v/>
      </c>
      <c r="L10" s="3" t="str">
        <f t="shared" si="1"/>
        <v/>
      </c>
      <c r="M10" s="3" t="str">
        <f>IF($F10="○",IF(G10&lt;&gt;"",G10,""),"")</f>
        <v/>
      </c>
    </row>
    <row r="11" spans="1:13">
      <c r="A11" s="74"/>
      <c r="B11" s="86" t="s">
        <v>12</v>
      </c>
      <c r="C11" s="104"/>
      <c r="D11" s="117" t="s">
        <v>322</v>
      </c>
      <c r="E11" s="124" t="s">
        <v>324</v>
      </c>
      <c r="F11" s="216"/>
      <c r="G11" s="140"/>
      <c r="I11" s="2">
        <v>1</v>
      </c>
      <c r="J11" s="3" t="str">
        <f t="shared" si="0"/>
        <v/>
      </c>
      <c r="K11" s="3" t="str">
        <f>IF($F11="○",$B$11,"")</f>
        <v/>
      </c>
      <c r="L11" s="3" t="str">
        <f t="shared" si="1"/>
        <v/>
      </c>
    </row>
    <row r="12" spans="1:13">
      <c r="A12" s="74"/>
      <c r="B12" s="84" t="s">
        <v>326</v>
      </c>
      <c r="C12" s="102"/>
      <c r="D12" s="117" t="s">
        <v>334</v>
      </c>
      <c r="E12" s="124" t="s">
        <v>207</v>
      </c>
      <c r="F12" s="216"/>
      <c r="G12" s="140"/>
      <c r="I12" s="2">
        <v>1</v>
      </c>
      <c r="J12" s="3" t="str">
        <f t="shared" si="0"/>
        <v/>
      </c>
      <c r="K12" s="3" t="str">
        <f>IF($F12="○",$B$11,"")</f>
        <v/>
      </c>
      <c r="L12" s="3" t="str">
        <f t="shared" si="1"/>
        <v/>
      </c>
    </row>
    <row r="13" spans="1:13">
      <c r="A13" s="74"/>
      <c r="B13" s="84"/>
      <c r="C13" s="102"/>
      <c r="D13" s="119" t="s">
        <v>337</v>
      </c>
      <c r="E13" s="124" t="s">
        <v>340</v>
      </c>
      <c r="F13" s="216"/>
      <c r="G13" s="140"/>
      <c r="I13" s="2">
        <v>1</v>
      </c>
      <c r="J13" s="3" t="str">
        <f t="shared" si="0"/>
        <v/>
      </c>
      <c r="K13" s="3" t="str">
        <f>IF($F13="○",$B$11,"")</f>
        <v/>
      </c>
      <c r="L13" s="3" t="str">
        <f t="shared" si="1"/>
        <v/>
      </c>
    </row>
    <row r="14" spans="1:13">
      <c r="A14" s="74"/>
      <c r="B14" s="85"/>
      <c r="C14" s="103"/>
      <c r="D14" s="120" t="s">
        <v>198</v>
      </c>
      <c r="E14" s="124" t="s">
        <v>57</v>
      </c>
      <c r="F14" s="216" t="s">
        <v>863</v>
      </c>
      <c r="G14" s="238" t="s">
        <v>2030</v>
      </c>
      <c r="I14" s="2">
        <v>1</v>
      </c>
      <c r="J14" s="3">
        <f t="shared" si="0"/>
        <v>11</v>
      </c>
      <c r="K14" s="3" t="str">
        <f>IF($F14="○",$B$11,"")</f>
        <v>011063</v>
      </c>
      <c r="L14" s="3" t="str">
        <f t="shared" si="1"/>
        <v>011063999</v>
      </c>
      <c r="M14" s="3" t="str">
        <f>IF($F14="○",IF(G14&lt;&gt;"",G14,""),"")</f>
        <v>具体的な物品・業種内容を記載してください</v>
      </c>
    </row>
    <row r="15" spans="1:13">
      <c r="A15" s="74"/>
      <c r="B15" s="86" t="s">
        <v>344</v>
      </c>
      <c r="C15" s="105"/>
      <c r="D15" s="119" t="s">
        <v>303</v>
      </c>
      <c r="E15" s="124" t="s">
        <v>132</v>
      </c>
      <c r="F15" s="216"/>
      <c r="G15" s="140"/>
      <c r="I15" s="2">
        <v>1</v>
      </c>
      <c r="J15" s="3" t="str">
        <f t="shared" si="0"/>
        <v/>
      </c>
      <c r="K15" s="3" t="str">
        <f t="shared" ref="K15:K20" si="2">IF($F15="○",$B$15,"")</f>
        <v/>
      </c>
      <c r="L15" s="3" t="str">
        <f t="shared" si="1"/>
        <v/>
      </c>
    </row>
    <row r="16" spans="1:13">
      <c r="A16" s="74"/>
      <c r="B16" s="84" t="s">
        <v>347</v>
      </c>
      <c r="C16" s="102"/>
      <c r="D16" s="119" t="s">
        <v>48</v>
      </c>
      <c r="E16" s="124" t="s">
        <v>351</v>
      </c>
      <c r="F16" s="216"/>
      <c r="G16" s="140"/>
      <c r="I16" s="2">
        <v>1</v>
      </c>
      <c r="J16" s="3" t="str">
        <f t="shared" si="0"/>
        <v/>
      </c>
      <c r="K16" s="3" t="str">
        <f t="shared" si="2"/>
        <v/>
      </c>
      <c r="L16" s="3" t="str">
        <f t="shared" si="1"/>
        <v/>
      </c>
    </row>
    <row r="17" spans="1:13">
      <c r="A17" s="74"/>
      <c r="B17" s="84"/>
      <c r="C17" s="102"/>
      <c r="D17" s="119" t="s">
        <v>357</v>
      </c>
      <c r="E17" s="124" t="s">
        <v>286</v>
      </c>
      <c r="F17" s="216"/>
      <c r="G17" s="140"/>
      <c r="I17" s="2">
        <v>1</v>
      </c>
      <c r="J17" s="3" t="str">
        <f t="shared" si="0"/>
        <v/>
      </c>
      <c r="K17" s="3" t="str">
        <f t="shared" si="2"/>
        <v/>
      </c>
      <c r="L17" s="3" t="str">
        <f t="shared" si="1"/>
        <v/>
      </c>
    </row>
    <row r="18" spans="1:13">
      <c r="A18" s="74"/>
      <c r="B18" s="84"/>
      <c r="C18" s="102"/>
      <c r="D18" s="119" t="s">
        <v>360</v>
      </c>
      <c r="E18" s="124" t="s">
        <v>364</v>
      </c>
      <c r="F18" s="216"/>
      <c r="G18" s="140"/>
      <c r="I18" s="2">
        <v>1</v>
      </c>
      <c r="J18" s="3" t="str">
        <f t="shared" si="0"/>
        <v/>
      </c>
      <c r="K18" s="3" t="str">
        <f t="shared" si="2"/>
        <v/>
      </c>
      <c r="L18" s="3" t="str">
        <f t="shared" si="1"/>
        <v/>
      </c>
    </row>
    <row r="19" spans="1:13">
      <c r="A19" s="74"/>
      <c r="B19" s="84"/>
      <c r="C19" s="102"/>
      <c r="D19" s="119" t="s">
        <v>367</v>
      </c>
      <c r="E19" s="124" t="s">
        <v>379</v>
      </c>
      <c r="F19" s="216"/>
      <c r="G19" s="140"/>
      <c r="I19" s="2">
        <v>1</v>
      </c>
      <c r="J19" s="3" t="str">
        <f t="shared" si="0"/>
        <v/>
      </c>
      <c r="K19" s="3" t="str">
        <f t="shared" si="2"/>
        <v/>
      </c>
      <c r="L19" s="3" t="str">
        <f t="shared" si="1"/>
        <v/>
      </c>
    </row>
    <row r="20" spans="1:13">
      <c r="A20" s="74"/>
      <c r="B20" s="85"/>
      <c r="C20" s="103"/>
      <c r="D20" s="120" t="s">
        <v>382</v>
      </c>
      <c r="E20" s="124" t="s">
        <v>57</v>
      </c>
      <c r="F20" s="216" t="s">
        <v>863</v>
      </c>
      <c r="G20" s="237" t="s">
        <v>1731</v>
      </c>
      <c r="I20" s="2">
        <v>1</v>
      </c>
      <c r="J20" s="3">
        <f t="shared" si="0"/>
        <v>11</v>
      </c>
      <c r="K20" s="3" t="str">
        <f t="shared" si="2"/>
        <v>011064</v>
      </c>
      <c r="L20" s="3" t="str">
        <f t="shared" si="1"/>
        <v>011064999</v>
      </c>
      <c r="M20" s="3" t="str">
        <f>IF($F20="○",IF(G20&lt;&gt;"",G20,""),"")</f>
        <v>特殊用途車</v>
      </c>
    </row>
    <row r="21" spans="1:13">
      <c r="A21" s="74"/>
      <c r="B21" s="86" t="s">
        <v>101</v>
      </c>
      <c r="C21" s="105"/>
      <c r="D21" s="119" t="s">
        <v>384</v>
      </c>
      <c r="E21" s="124" t="s">
        <v>385</v>
      </c>
      <c r="F21" s="216"/>
      <c r="G21" s="140"/>
      <c r="I21" s="2">
        <v>1</v>
      </c>
      <c r="J21" s="3" t="str">
        <f t="shared" si="0"/>
        <v/>
      </c>
      <c r="K21" s="3" t="str">
        <f>IF($F21="○",$B$21,"")</f>
        <v/>
      </c>
      <c r="L21" s="3" t="str">
        <f t="shared" si="1"/>
        <v/>
      </c>
    </row>
    <row r="22" spans="1:13">
      <c r="A22" s="74"/>
      <c r="B22" s="84" t="s">
        <v>387</v>
      </c>
      <c r="C22" s="102"/>
      <c r="D22" s="119" t="s">
        <v>392</v>
      </c>
      <c r="E22" s="124" t="s">
        <v>393</v>
      </c>
      <c r="F22" s="216"/>
      <c r="G22" s="140"/>
      <c r="I22" s="2">
        <v>1</v>
      </c>
      <c r="J22" s="3" t="str">
        <f t="shared" si="0"/>
        <v/>
      </c>
      <c r="K22" s="3" t="str">
        <f>IF($F22="○",$B$21,"")</f>
        <v/>
      </c>
      <c r="L22" s="3" t="str">
        <f t="shared" si="1"/>
        <v/>
      </c>
    </row>
    <row r="23" spans="1:13">
      <c r="A23" s="74"/>
      <c r="B23" s="84"/>
      <c r="C23" s="102"/>
      <c r="D23" s="119" t="s">
        <v>398</v>
      </c>
      <c r="E23" s="124" t="s">
        <v>380</v>
      </c>
      <c r="F23" s="216"/>
      <c r="G23" s="140"/>
      <c r="I23" s="2">
        <v>1</v>
      </c>
      <c r="J23" s="3" t="str">
        <f t="shared" si="0"/>
        <v/>
      </c>
      <c r="K23" s="3" t="str">
        <f>IF($F23="○",$B$21,"")</f>
        <v/>
      </c>
      <c r="L23" s="3" t="str">
        <f t="shared" si="1"/>
        <v/>
      </c>
    </row>
    <row r="24" spans="1:13">
      <c r="A24" s="74"/>
      <c r="B24" s="85"/>
      <c r="C24" s="103"/>
      <c r="D24" s="120" t="s">
        <v>182</v>
      </c>
      <c r="E24" s="124" t="s">
        <v>57</v>
      </c>
      <c r="F24" s="216"/>
      <c r="G24" s="237"/>
      <c r="I24" s="2">
        <v>1</v>
      </c>
      <c r="J24" s="3" t="str">
        <f t="shared" si="0"/>
        <v/>
      </c>
      <c r="K24" s="3" t="str">
        <f>IF($F24="○",$B$21,"")</f>
        <v/>
      </c>
      <c r="L24" s="3" t="str">
        <f t="shared" si="1"/>
        <v/>
      </c>
      <c r="M24" s="3" t="str">
        <f>IF($F24="○",IF(G24&lt;&gt;"",G24,""),"")</f>
        <v/>
      </c>
    </row>
    <row r="25" spans="1:13">
      <c r="A25" s="74"/>
      <c r="B25" s="86" t="s">
        <v>44</v>
      </c>
      <c r="C25" s="105"/>
      <c r="D25" s="119" t="s">
        <v>243</v>
      </c>
      <c r="E25" s="124" t="s">
        <v>400</v>
      </c>
      <c r="F25" s="216"/>
      <c r="G25" s="140"/>
      <c r="I25" s="2">
        <v>1</v>
      </c>
      <c r="J25" s="3" t="str">
        <f t="shared" si="0"/>
        <v/>
      </c>
      <c r="K25" s="3" t="str">
        <f>IF($F25="○",$B$25,"")</f>
        <v/>
      </c>
      <c r="L25" s="3" t="str">
        <f t="shared" si="1"/>
        <v/>
      </c>
    </row>
    <row r="26" spans="1:13">
      <c r="A26" s="74"/>
      <c r="B26" s="84" t="s">
        <v>403</v>
      </c>
      <c r="C26" s="102"/>
      <c r="D26" s="119" t="s">
        <v>406</v>
      </c>
      <c r="E26" s="124" t="s">
        <v>401</v>
      </c>
      <c r="F26" s="216" t="s">
        <v>863</v>
      </c>
      <c r="G26" s="140"/>
      <c r="I26" s="2">
        <v>1</v>
      </c>
      <c r="J26" s="3">
        <f t="shared" si="0"/>
        <v>11</v>
      </c>
      <c r="K26" s="3" t="str">
        <f>IF($F26="○",$B$25,"")</f>
        <v>011066</v>
      </c>
      <c r="L26" s="3" t="str">
        <f t="shared" si="1"/>
        <v>011066002</v>
      </c>
    </row>
    <row r="27" spans="1:13">
      <c r="A27" s="74"/>
      <c r="B27" s="84"/>
      <c r="C27" s="102"/>
      <c r="D27" s="119" t="s">
        <v>407</v>
      </c>
      <c r="E27" s="124" t="s">
        <v>410</v>
      </c>
      <c r="F27" s="216"/>
      <c r="G27" s="140"/>
      <c r="I27" s="2">
        <v>1</v>
      </c>
      <c r="J27" s="3" t="str">
        <f t="shared" si="0"/>
        <v/>
      </c>
      <c r="K27" s="3" t="str">
        <f>IF($F27="○",$B$25,"")</f>
        <v/>
      </c>
      <c r="L27" s="3" t="str">
        <f t="shared" si="1"/>
        <v/>
      </c>
    </row>
    <row r="28" spans="1:13">
      <c r="A28" s="74"/>
      <c r="B28" s="84"/>
      <c r="C28" s="102"/>
      <c r="D28" s="119" t="s">
        <v>109</v>
      </c>
      <c r="E28" s="124" t="s">
        <v>411</v>
      </c>
      <c r="F28" s="216"/>
      <c r="G28" s="140"/>
      <c r="I28" s="2">
        <v>1</v>
      </c>
      <c r="J28" s="3" t="str">
        <f t="shared" si="0"/>
        <v/>
      </c>
      <c r="K28" s="3" t="str">
        <f>IF($F28="○",$B$25,"")</f>
        <v/>
      </c>
      <c r="L28" s="3" t="str">
        <f t="shared" si="1"/>
        <v/>
      </c>
    </row>
    <row r="29" spans="1:13">
      <c r="A29" s="74"/>
      <c r="B29" s="85"/>
      <c r="C29" s="103"/>
      <c r="D29" s="120" t="s">
        <v>414</v>
      </c>
      <c r="E29" s="124" t="s">
        <v>57</v>
      </c>
      <c r="F29" s="216"/>
      <c r="G29" s="237"/>
      <c r="I29" s="2">
        <v>1</v>
      </c>
      <c r="J29" s="3" t="str">
        <f t="shared" si="0"/>
        <v/>
      </c>
      <c r="K29" s="3" t="str">
        <f>IF($F29="○",$B$25,"")</f>
        <v/>
      </c>
      <c r="L29" s="3" t="str">
        <f t="shared" si="1"/>
        <v/>
      </c>
      <c r="M29" s="3" t="str">
        <f>IF($F29="○",IF(G29&lt;&gt;"",G29,""),"")</f>
        <v/>
      </c>
    </row>
    <row r="30" spans="1:13">
      <c r="A30" s="74"/>
      <c r="B30" s="86" t="s">
        <v>420</v>
      </c>
      <c r="C30" s="105"/>
      <c r="D30" s="119" t="s">
        <v>79</v>
      </c>
      <c r="E30" s="124" t="s">
        <v>60</v>
      </c>
      <c r="F30" s="216"/>
      <c r="G30" s="140"/>
      <c r="I30" s="2">
        <v>1</v>
      </c>
      <c r="J30" s="3" t="str">
        <f t="shared" si="0"/>
        <v/>
      </c>
      <c r="K30" s="3" t="str">
        <f>IF($F30="○",$B$30,"")</f>
        <v/>
      </c>
      <c r="L30" s="3" t="str">
        <f t="shared" si="1"/>
        <v/>
      </c>
    </row>
    <row r="31" spans="1:13">
      <c r="A31" s="74"/>
      <c r="B31" s="84" t="s">
        <v>427</v>
      </c>
      <c r="C31" s="102"/>
      <c r="D31" s="119" t="s">
        <v>428</v>
      </c>
      <c r="E31" s="124" t="s">
        <v>431</v>
      </c>
      <c r="F31" s="216"/>
      <c r="G31" s="140"/>
      <c r="I31" s="2">
        <v>1</v>
      </c>
      <c r="J31" s="3" t="str">
        <f t="shared" si="0"/>
        <v/>
      </c>
      <c r="K31" s="3" t="str">
        <f>IF($F31="○",$B$30,"")</f>
        <v/>
      </c>
      <c r="L31" s="3" t="str">
        <f t="shared" si="1"/>
        <v/>
      </c>
    </row>
    <row r="32" spans="1:13">
      <c r="A32" s="74"/>
      <c r="B32" s="84"/>
      <c r="C32" s="102"/>
      <c r="D32" s="119" t="s">
        <v>432</v>
      </c>
      <c r="E32" s="124" t="s">
        <v>180</v>
      </c>
      <c r="F32" s="216"/>
      <c r="G32" s="140"/>
      <c r="I32" s="2">
        <v>1</v>
      </c>
      <c r="J32" s="3" t="str">
        <f t="shared" si="0"/>
        <v/>
      </c>
      <c r="K32" s="3" t="str">
        <f>IF($F32="○",$B$30,"")</f>
        <v/>
      </c>
      <c r="L32" s="3" t="str">
        <f t="shared" si="1"/>
        <v/>
      </c>
    </row>
    <row r="33" spans="1:13">
      <c r="A33" s="74"/>
      <c r="B33" s="84"/>
      <c r="C33" s="102"/>
      <c r="D33" s="119" t="s">
        <v>433</v>
      </c>
      <c r="E33" s="124" t="s">
        <v>436</v>
      </c>
      <c r="F33" s="216"/>
      <c r="G33" s="140"/>
      <c r="I33" s="2">
        <v>1</v>
      </c>
      <c r="J33" s="3" t="str">
        <f t="shared" si="0"/>
        <v/>
      </c>
      <c r="K33" s="3" t="str">
        <f>IF($F33="○",$B$30,"")</f>
        <v/>
      </c>
      <c r="L33" s="3" t="str">
        <f t="shared" si="1"/>
        <v/>
      </c>
    </row>
    <row r="34" spans="1:13">
      <c r="A34" s="74"/>
      <c r="B34" s="85"/>
      <c r="C34" s="103"/>
      <c r="D34" s="120" t="s">
        <v>440</v>
      </c>
      <c r="E34" s="124" t="s">
        <v>57</v>
      </c>
      <c r="F34" s="216"/>
      <c r="G34" s="237"/>
      <c r="I34" s="2">
        <v>1</v>
      </c>
      <c r="J34" s="3" t="str">
        <f t="shared" si="0"/>
        <v/>
      </c>
      <c r="K34" s="3" t="str">
        <f>IF($F34="○",$B$30,"")</f>
        <v/>
      </c>
      <c r="L34" s="3" t="str">
        <f t="shared" si="1"/>
        <v/>
      </c>
      <c r="M34" s="3" t="str">
        <f>IF($F34="○",IF(G34&lt;&gt;"",G34,""),"")</f>
        <v/>
      </c>
    </row>
    <row r="35" spans="1:13">
      <c r="A35" s="74"/>
      <c r="B35" s="86" t="s">
        <v>441</v>
      </c>
      <c r="C35" s="105"/>
      <c r="D35" s="119" t="s">
        <v>448</v>
      </c>
      <c r="E35" s="124" t="s">
        <v>454</v>
      </c>
      <c r="F35" s="216"/>
      <c r="G35" s="140"/>
      <c r="I35" s="2">
        <v>1</v>
      </c>
      <c r="J35" s="3" t="str">
        <f t="shared" si="0"/>
        <v/>
      </c>
      <c r="K35" s="3" t="str">
        <f>IF($F35="○",$B$35,"")</f>
        <v/>
      </c>
      <c r="L35" s="3" t="str">
        <f t="shared" si="1"/>
        <v/>
      </c>
    </row>
    <row r="36" spans="1:13">
      <c r="A36" s="74"/>
      <c r="B36" s="84" t="s">
        <v>458</v>
      </c>
      <c r="C36" s="102"/>
      <c r="D36" s="119" t="s">
        <v>430</v>
      </c>
      <c r="E36" s="124" t="s">
        <v>460</v>
      </c>
      <c r="F36" s="216"/>
      <c r="G36" s="140"/>
      <c r="I36" s="2">
        <v>1</v>
      </c>
      <c r="J36" s="3" t="str">
        <f t="shared" si="0"/>
        <v/>
      </c>
      <c r="K36" s="3" t="str">
        <f>IF($F36="○",$B$35,"")</f>
        <v/>
      </c>
      <c r="L36" s="3" t="str">
        <f t="shared" si="1"/>
        <v/>
      </c>
    </row>
    <row r="37" spans="1:13">
      <c r="A37" s="74"/>
      <c r="B37" s="85"/>
      <c r="C37" s="103"/>
      <c r="D37" s="120" t="s">
        <v>462</v>
      </c>
      <c r="E37" s="124" t="s">
        <v>57</v>
      </c>
      <c r="F37" s="216"/>
      <c r="G37" s="237"/>
      <c r="I37" s="2">
        <v>1</v>
      </c>
      <c r="J37" s="3" t="str">
        <f t="shared" si="0"/>
        <v/>
      </c>
      <c r="K37" s="3" t="str">
        <f>IF($F37="○",$B$35,"")</f>
        <v/>
      </c>
      <c r="L37" s="3" t="str">
        <f t="shared" si="1"/>
        <v/>
      </c>
      <c r="M37" s="3" t="str">
        <f>IF($F37="○",IF(G37&lt;&gt;"",G37,""),"")</f>
        <v/>
      </c>
    </row>
    <row r="38" spans="1:13">
      <c r="A38" s="74"/>
      <c r="B38" s="86" t="s">
        <v>467</v>
      </c>
      <c r="C38" s="105"/>
      <c r="D38" s="119" t="s">
        <v>469</v>
      </c>
      <c r="E38" s="124" t="s">
        <v>298</v>
      </c>
      <c r="F38" s="216"/>
      <c r="G38" s="140"/>
      <c r="I38" s="2">
        <v>1</v>
      </c>
      <c r="J38" s="3" t="str">
        <f t="shared" si="0"/>
        <v/>
      </c>
      <c r="K38" s="3" t="str">
        <f>IF($F38="○",$B$38,"")</f>
        <v/>
      </c>
      <c r="L38" s="3" t="str">
        <f t="shared" si="1"/>
        <v/>
      </c>
    </row>
    <row r="39" spans="1:13">
      <c r="A39" s="74"/>
      <c r="B39" s="84" t="s">
        <v>478</v>
      </c>
      <c r="C39" s="102"/>
      <c r="D39" s="119" t="s">
        <v>479</v>
      </c>
      <c r="E39" s="124" t="s">
        <v>6</v>
      </c>
      <c r="F39" s="216"/>
      <c r="G39" s="140"/>
      <c r="I39" s="2">
        <v>1</v>
      </c>
      <c r="J39" s="3" t="str">
        <f t="shared" si="0"/>
        <v/>
      </c>
      <c r="K39" s="3" t="str">
        <f>IF($F39="○",$B$38,"")</f>
        <v/>
      </c>
      <c r="L39" s="3" t="str">
        <f t="shared" si="1"/>
        <v/>
      </c>
    </row>
    <row r="40" spans="1:13">
      <c r="A40" s="74"/>
      <c r="B40" s="84"/>
      <c r="C40" s="102"/>
      <c r="D40" s="119" t="s">
        <v>484</v>
      </c>
      <c r="E40" s="124" t="s">
        <v>488</v>
      </c>
      <c r="F40" s="216"/>
      <c r="G40" s="140"/>
      <c r="I40" s="2">
        <v>1</v>
      </c>
      <c r="J40" s="3" t="str">
        <f t="shared" si="0"/>
        <v/>
      </c>
      <c r="K40" s="3" t="str">
        <f>IF($F40="○",$B$38,"")</f>
        <v/>
      </c>
      <c r="L40" s="3" t="str">
        <f t="shared" si="1"/>
        <v/>
      </c>
    </row>
    <row r="41" spans="1:13">
      <c r="A41" s="74"/>
      <c r="B41" s="84"/>
      <c r="C41" s="102"/>
      <c r="D41" s="119" t="s">
        <v>492</v>
      </c>
      <c r="E41" s="124" t="s">
        <v>308</v>
      </c>
      <c r="F41" s="216"/>
      <c r="G41" s="140"/>
      <c r="I41" s="2">
        <v>1</v>
      </c>
      <c r="J41" s="3" t="str">
        <f t="shared" si="0"/>
        <v/>
      </c>
      <c r="K41" s="3" t="str">
        <f>IF($F41="○",$B$38,"")</f>
        <v/>
      </c>
      <c r="L41" s="3" t="str">
        <f t="shared" si="1"/>
        <v/>
      </c>
    </row>
    <row r="42" spans="1:13">
      <c r="A42" s="74"/>
      <c r="B42" s="85"/>
      <c r="C42" s="103"/>
      <c r="D42" s="120" t="s">
        <v>495</v>
      </c>
      <c r="E42" s="124" t="s">
        <v>57</v>
      </c>
      <c r="F42" s="216"/>
      <c r="G42" s="237"/>
      <c r="I42" s="2">
        <v>1</v>
      </c>
      <c r="J42" s="3" t="str">
        <f t="shared" si="0"/>
        <v/>
      </c>
      <c r="K42" s="3" t="str">
        <f>IF($F42="○",$B$38,"")</f>
        <v/>
      </c>
      <c r="L42" s="3" t="str">
        <f t="shared" si="1"/>
        <v/>
      </c>
      <c r="M42" s="3" t="str">
        <f>IF($F42="○",IF(G42&lt;&gt;"",G42,""),"")</f>
        <v/>
      </c>
    </row>
    <row r="43" spans="1:13">
      <c r="A43" s="74"/>
      <c r="B43" s="86" t="s">
        <v>499</v>
      </c>
      <c r="C43" s="105"/>
      <c r="D43" s="119" t="s">
        <v>502</v>
      </c>
      <c r="E43" s="124" t="s">
        <v>508</v>
      </c>
      <c r="F43" s="216"/>
      <c r="G43" s="140"/>
      <c r="I43" s="2">
        <v>1</v>
      </c>
      <c r="J43" s="3" t="str">
        <f t="shared" si="0"/>
        <v/>
      </c>
      <c r="K43" s="3" t="str">
        <f>IF($F43="○",$B$43,"")</f>
        <v/>
      </c>
      <c r="L43" s="3" t="str">
        <f t="shared" si="1"/>
        <v/>
      </c>
    </row>
    <row r="44" spans="1:13">
      <c r="A44" s="74"/>
      <c r="B44" s="84" t="s">
        <v>513</v>
      </c>
      <c r="C44" s="102"/>
      <c r="D44" s="119" t="s">
        <v>125</v>
      </c>
      <c r="E44" s="124" t="s">
        <v>517</v>
      </c>
      <c r="F44" s="216"/>
      <c r="G44" s="140"/>
      <c r="I44" s="2">
        <v>1</v>
      </c>
      <c r="J44" s="3" t="str">
        <f t="shared" si="0"/>
        <v/>
      </c>
      <c r="K44" s="3" t="str">
        <f>IF($F44="○",$B$43,"")</f>
        <v/>
      </c>
      <c r="L44" s="3" t="str">
        <f t="shared" si="1"/>
        <v/>
      </c>
    </row>
    <row r="45" spans="1:13">
      <c r="A45" s="74"/>
      <c r="B45" s="84"/>
      <c r="C45" s="102"/>
      <c r="D45" s="119" t="s">
        <v>520</v>
      </c>
      <c r="E45" s="124" t="s">
        <v>523</v>
      </c>
      <c r="F45" s="216"/>
      <c r="G45" s="140"/>
      <c r="I45" s="2">
        <v>1</v>
      </c>
      <c r="J45" s="3" t="str">
        <f t="shared" si="0"/>
        <v/>
      </c>
      <c r="K45" s="3" t="str">
        <f>IF($F45="○",$B$43,"")</f>
        <v/>
      </c>
      <c r="L45" s="3" t="str">
        <f t="shared" si="1"/>
        <v/>
      </c>
    </row>
    <row r="46" spans="1:13">
      <c r="A46" s="74"/>
      <c r="B46" s="85"/>
      <c r="C46" s="103"/>
      <c r="D46" s="120" t="s">
        <v>524</v>
      </c>
      <c r="E46" s="124" t="s">
        <v>57</v>
      </c>
      <c r="F46" s="216"/>
      <c r="G46" s="237"/>
      <c r="I46" s="2">
        <v>1</v>
      </c>
      <c r="J46" s="3" t="str">
        <f t="shared" si="0"/>
        <v/>
      </c>
      <c r="K46" s="3" t="str">
        <f>IF($F46="○",$B$43,"")</f>
        <v/>
      </c>
      <c r="L46" s="3" t="str">
        <f t="shared" si="1"/>
        <v/>
      </c>
      <c r="M46" s="3" t="str">
        <f>IF($F46="○",IF(G46&lt;&gt;"",G46,""),"")</f>
        <v/>
      </c>
    </row>
    <row r="47" spans="1:13">
      <c r="A47" s="74"/>
      <c r="B47" s="87" t="s">
        <v>527</v>
      </c>
      <c r="C47" s="105"/>
      <c r="D47" s="119" t="s">
        <v>167</v>
      </c>
      <c r="E47" s="124" t="s">
        <v>528</v>
      </c>
      <c r="F47" s="216"/>
      <c r="G47" s="140"/>
      <c r="I47" s="2">
        <v>1</v>
      </c>
      <c r="J47" s="3" t="str">
        <f t="shared" si="0"/>
        <v/>
      </c>
      <c r="K47" s="3" t="str">
        <f>IF($F47="○",$B$47,"")</f>
        <v/>
      </c>
      <c r="L47" s="3" t="str">
        <f t="shared" si="1"/>
        <v/>
      </c>
    </row>
    <row r="48" spans="1:13">
      <c r="A48" s="74"/>
      <c r="B48" s="84" t="s">
        <v>533</v>
      </c>
      <c r="C48" s="102"/>
      <c r="D48" s="119" t="s">
        <v>535</v>
      </c>
      <c r="E48" s="124" t="s">
        <v>338</v>
      </c>
      <c r="F48" s="216"/>
      <c r="G48" s="140"/>
      <c r="I48" s="2">
        <v>1</v>
      </c>
      <c r="J48" s="3" t="str">
        <f t="shared" si="0"/>
        <v/>
      </c>
      <c r="K48" s="3" t="str">
        <f>IF($F48="○",$B$47,"")</f>
        <v/>
      </c>
      <c r="L48" s="3" t="str">
        <f t="shared" si="1"/>
        <v/>
      </c>
    </row>
    <row r="49" spans="1:13">
      <c r="A49" s="74"/>
      <c r="B49" s="88"/>
      <c r="C49" s="102"/>
      <c r="D49" s="119" t="s">
        <v>323</v>
      </c>
      <c r="E49" s="124" t="s">
        <v>320</v>
      </c>
      <c r="F49" s="216"/>
      <c r="G49" s="140"/>
      <c r="I49" s="2">
        <v>1</v>
      </c>
      <c r="J49" s="3" t="str">
        <f t="shared" si="0"/>
        <v/>
      </c>
      <c r="K49" s="3" t="str">
        <f>IF($F49="○",$B$47,"")</f>
        <v/>
      </c>
      <c r="L49" s="3" t="str">
        <f t="shared" si="1"/>
        <v/>
      </c>
    </row>
    <row r="50" spans="1:13">
      <c r="A50" s="74"/>
      <c r="B50" s="89"/>
      <c r="C50" s="103"/>
      <c r="D50" s="120" t="s">
        <v>538</v>
      </c>
      <c r="E50" s="124" t="s">
        <v>57</v>
      </c>
      <c r="F50" s="216"/>
      <c r="G50" s="237"/>
      <c r="I50" s="2">
        <v>1</v>
      </c>
      <c r="J50" s="3" t="str">
        <f t="shared" si="0"/>
        <v/>
      </c>
      <c r="K50" s="3" t="str">
        <f>IF($F50="○",$B$47,"")</f>
        <v/>
      </c>
      <c r="L50" s="3" t="str">
        <f t="shared" si="1"/>
        <v/>
      </c>
      <c r="M50" s="3" t="str">
        <f>IF($F50="○",IF(G50&lt;&gt;"",G50,""),"")</f>
        <v/>
      </c>
    </row>
    <row r="51" spans="1:13">
      <c r="A51" s="74"/>
      <c r="B51" s="87" t="s">
        <v>546</v>
      </c>
      <c r="C51" s="105"/>
      <c r="D51" s="119" t="s">
        <v>549</v>
      </c>
      <c r="E51" s="124" t="s">
        <v>556</v>
      </c>
      <c r="F51" s="216"/>
      <c r="G51" s="140"/>
      <c r="I51" s="2">
        <v>1</v>
      </c>
      <c r="J51" s="3" t="str">
        <f t="shared" si="0"/>
        <v/>
      </c>
      <c r="K51" s="3" t="str">
        <f t="shared" ref="K51:K56" si="3">IF($F51="○",$B$51,"")</f>
        <v/>
      </c>
      <c r="L51" s="3" t="str">
        <f t="shared" si="1"/>
        <v/>
      </c>
    </row>
    <row r="52" spans="1:13">
      <c r="A52" s="74"/>
      <c r="B52" s="84" t="s">
        <v>500</v>
      </c>
      <c r="C52" s="102"/>
      <c r="D52" s="119" t="s">
        <v>425</v>
      </c>
      <c r="E52" s="124" t="s">
        <v>176</v>
      </c>
      <c r="F52" s="216"/>
      <c r="G52" s="140"/>
      <c r="I52" s="2">
        <v>1</v>
      </c>
      <c r="J52" s="3" t="str">
        <f t="shared" si="0"/>
        <v/>
      </c>
      <c r="K52" s="3" t="str">
        <f t="shared" si="3"/>
        <v/>
      </c>
      <c r="L52" s="3" t="str">
        <f t="shared" si="1"/>
        <v/>
      </c>
    </row>
    <row r="53" spans="1:13">
      <c r="A53" s="74"/>
      <c r="B53" s="88"/>
      <c r="C53" s="102"/>
      <c r="D53" s="119" t="s">
        <v>341</v>
      </c>
      <c r="E53" s="124" t="s">
        <v>77</v>
      </c>
      <c r="F53" s="216"/>
      <c r="G53" s="140"/>
      <c r="I53" s="2">
        <v>1</v>
      </c>
      <c r="J53" s="3" t="str">
        <f t="shared" si="0"/>
        <v/>
      </c>
      <c r="K53" s="3" t="str">
        <f t="shared" si="3"/>
        <v/>
      </c>
      <c r="L53" s="3" t="str">
        <f t="shared" si="1"/>
        <v/>
      </c>
    </row>
    <row r="54" spans="1:13">
      <c r="A54" s="74"/>
      <c r="B54" s="88"/>
      <c r="C54" s="102"/>
      <c r="D54" s="119" t="s">
        <v>152</v>
      </c>
      <c r="E54" s="124" t="s">
        <v>446</v>
      </c>
      <c r="F54" s="216"/>
      <c r="G54" s="140"/>
      <c r="I54" s="2">
        <v>1</v>
      </c>
      <c r="J54" s="3" t="str">
        <f t="shared" si="0"/>
        <v/>
      </c>
      <c r="K54" s="3" t="str">
        <f t="shared" si="3"/>
        <v/>
      </c>
      <c r="L54" s="3" t="str">
        <f t="shared" si="1"/>
        <v/>
      </c>
    </row>
    <row r="55" spans="1:13">
      <c r="A55" s="74"/>
      <c r="B55" s="88"/>
      <c r="C55" s="102"/>
      <c r="D55" s="119" t="s">
        <v>559</v>
      </c>
      <c r="E55" s="124" t="s">
        <v>564</v>
      </c>
      <c r="F55" s="216"/>
      <c r="G55" s="140"/>
      <c r="I55" s="2">
        <v>1</v>
      </c>
      <c r="J55" s="3" t="str">
        <f t="shared" si="0"/>
        <v/>
      </c>
      <c r="K55" s="3" t="str">
        <f t="shared" si="3"/>
        <v/>
      </c>
      <c r="L55" s="3" t="str">
        <f t="shared" si="1"/>
        <v/>
      </c>
    </row>
    <row r="56" spans="1:13">
      <c r="A56" s="74"/>
      <c r="B56" s="89"/>
      <c r="C56" s="103"/>
      <c r="D56" s="120" t="s">
        <v>566</v>
      </c>
      <c r="E56" s="124" t="s">
        <v>57</v>
      </c>
      <c r="F56" s="216"/>
      <c r="G56" s="237"/>
      <c r="I56" s="2">
        <v>1</v>
      </c>
      <c r="J56" s="3" t="str">
        <f t="shared" si="0"/>
        <v/>
      </c>
      <c r="K56" s="3" t="str">
        <f t="shared" si="3"/>
        <v/>
      </c>
      <c r="L56" s="3" t="str">
        <f t="shared" si="1"/>
        <v/>
      </c>
      <c r="M56" s="3" t="str">
        <f>IF($F56="○",IF(G56&lt;&gt;"",G56,""),"")</f>
        <v/>
      </c>
    </row>
    <row r="57" spans="1:13">
      <c r="A57" s="74"/>
      <c r="B57" s="87" t="s">
        <v>570</v>
      </c>
      <c r="C57" s="105"/>
      <c r="D57" s="119" t="s">
        <v>571</v>
      </c>
      <c r="E57" s="124" t="s">
        <v>66</v>
      </c>
      <c r="F57" s="216"/>
      <c r="G57" s="140"/>
      <c r="I57" s="2">
        <v>1</v>
      </c>
      <c r="J57" s="3" t="str">
        <f t="shared" si="0"/>
        <v/>
      </c>
      <c r="K57" s="3" t="str">
        <f t="shared" ref="K57:K62" si="4">IF($F57="○",$B$57,"")</f>
        <v/>
      </c>
      <c r="L57" s="3" t="str">
        <f t="shared" si="1"/>
        <v/>
      </c>
    </row>
    <row r="58" spans="1:13">
      <c r="A58" s="74"/>
      <c r="B58" s="84" t="s">
        <v>572</v>
      </c>
      <c r="C58" s="102"/>
      <c r="D58" s="119" t="s">
        <v>573</v>
      </c>
      <c r="E58" s="124" t="s">
        <v>346</v>
      </c>
      <c r="F58" s="216"/>
      <c r="G58" s="140"/>
      <c r="I58" s="2">
        <v>1</v>
      </c>
      <c r="J58" s="3" t="str">
        <f t="shared" si="0"/>
        <v/>
      </c>
      <c r="K58" s="3" t="str">
        <f t="shared" si="4"/>
        <v/>
      </c>
      <c r="L58" s="3" t="str">
        <f t="shared" si="1"/>
        <v/>
      </c>
    </row>
    <row r="59" spans="1:13">
      <c r="A59" s="74"/>
      <c r="B59" s="88"/>
      <c r="C59" s="102"/>
      <c r="D59" s="119" t="s">
        <v>578</v>
      </c>
      <c r="E59" s="124" t="s">
        <v>582</v>
      </c>
      <c r="F59" s="216"/>
      <c r="G59" s="140"/>
      <c r="I59" s="2">
        <v>1</v>
      </c>
      <c r="J59" s="3" t="str">
        <f t="shared" si="0"/>
        <v/>
      </c>
      <c r="K59" s="3" t="str">
        <f t="shared" si="4"/>
        <v/>
      </c>
      <c r="L59" s="3" t="str">
        <f t="shared" si="1"/>
        <v/>
      </c>
    </row>
    <row r="60" spans="1:13">
      <c r="A60" s="74"/>
      <c r="B60" s="88"/>
      <c r="C60" s="102"/>
      <c r="D60" s="119" t="s">
        <v>232</v>
      </c>
      <c r="E60" s="124" t="s">
        <v>405</v>
      </c>
      <c r="F60" s="216"/>
      <c r="G60" s="140"/>
      <c r="I60" s="2">
        <v>1</v>
      </c>
      <c r="J60" s="3" t="str">
        <f t="shared" si="0"/>
        <v/>
      </c>
      <c r="K60" s="3" t="str">
        <f t="shared" si="4"/>
        <v/>
      </c>
      <c r="L60" s="3" t="str">
        <f t="shared" si="1"/>
        <v/>
      </c>
    </row>
    <row r="61" spans="1:13">
      <c r="A61" s="74"/>
      <c r="B61" s="88"/>
      <c r="C61" s="102"/>
      <c r="D61" s="119" t="s">
        <v>349</v>
      </c>
      <c r="E61" s="124" t="s">
        <v>288</v>
      </c>
      <c r="F61" s="216"/>
      <c r="G61" s="140"/>
      <c r="I61" s="2">
        <v>1</v>
      </c>
      <c r="J61" s="3" t="str">
        <f t="shared" si="0"/>
        <v/>
      </c>
      <c r="K61" s="3" t="str">
        <f t="shared" si="4"/>
        <v/>
      </c>
      <c r="L61" s="3" t="str">
        <f t="shared" si="1"/>
        <v/>
      </c>
    </row>
    <row r="62" spans="1:13">
      <c r="A62" s="74"/>
      <c r="B62" s="89"/>
      <c r="C62" s="103"/>
      <c r="D62" s="120" t="s">
        <v>584</v>
      </c>
      <c r="E62" s="124" t="s">
        <v>57</v>
      </c>
      <c r="F62" s="216"/>
      <c r="G62" s="237"/>
      <c r="I62" s="2">
        <v>1</v>
      </c>
      <c r="J62" s="3" t="str">
        <f t="shared" si="0"/>
        <v/>
      </c>
      <c r="K62" s="3" t="str">
        <f t="shared" si="4"/>
        <v/>
      </c>
      <c r="L62" s="3" t="str">
        <f t="shared" si="1"/>
        <v/>
      </c>
      <c r="M62" s="3" t="str">
        <f>IF($F62="○",IF(G62&lt;&gt;"",G62,""),"")</f>
        <v/>
      </c>
    </row>
    <row r="63" spans="1:13">
      <c r="A63" s="74"/>
      <c r="B63" s="87" t="s">
        <v>434</v>
      </c>
      <c r="C63" s="105"/>
      <c r="D63" s="119" t="s">
        <v>585</v>
      </c>
      <c r="E63" s="124" t="s">
        <v>563</v>
      </c>
      <c r="F63" s="216"/>
      <c r="G63" s="140"/>
      <c r="I63" s="2">
        <v>1</v>
      </c>
      <c r="J63" s="3" t="str">
        <f t="shared" si="0"/>
        <v/>
      </c>
      <c r="K63" s="3" t="str">
        <f>IF($F63="○",$B$63,"")</f>
        <v/>
      </c>
      <c r="L63" s="3" t="str">
        <f t="shared" si="1"/>
        <v/>
      </c>
    </row>
    <row r="64" spans="1:13">
      <c r="A64" s="74"/>
      <c r="B64" s="84" t="s">
        <v>57</v>
      </c>
      <c r="C64" s="102"/>
      <c r="D64" s="119" t="s">
        <v>593</v>
      </c>
      <c r="E64" s="124" t="s">
        <v>594</v>
      </c>
      <c r="F64" s="216"/>
      <c r="G64" s="140"/>
      <c r="I64" s="2">
        <v>1</v>
      </c>
      <c r="J64" s="3" t="str">
        <f t="shared" si="0"/>
        <v/>
      </c>
      <c r="K64" s="3" t="str">
        <f>IF($F64="○",$B$63,"")</f>
        <v/>
      </c>
      <c r="L64" s="3" t="str">
        <f t="shared" si="1"/>
        <v/>
      </c>
    </row>
    <row r="65" spans="1:13">
      <c r="A65" s="74"/>
      <c r="B65" s="88"/>
      <c r="C65" s="102"/>
      <c r="D65" s="119" t="s">
        <v>144</v>
      </c>
      <c r="E65" s="124" t="s">
        <v>591</v>
      </c>
      <c r="F65" s="216"/>
      <c r="G65" s="140"/>
      <c r="I65" s="2">
        <v>1</v>
      </c>
      <c r="J65" s="3" t="str">
        <f t="shared" si="0"/>
        <v/>
      </c>
      <c r="K65" s="3" t="str">
        <f>IF($F65="○",$B$63,"")</f>
        <v/>
      </c>
      <c r="L65" s="3" t="str">
        <f t="shared" si="1"/>
        <v/>
      </c>
    </row>
    <row r="66" spans="1:13">
      <c r="A66" s="74"/>
      <c r="B66" s="88"/>
      <c r="C66" s="102"/>
      <c r="D66" s="119" t="s">
        <v>596</v>
      </c>
      <c r="E66" s="124" t="s">
        <v>487</v>
      </c>
      <c r="F66" s="216"/>
      <c r="G66" s="140"/>
      <c r="I66" s="2">
        <v>1</v>
      </c>
      <c r="J66" s="3" t="str">
        <f t="shared" si="0"/>
        <v/>
      </c>
      <c r="K66" s="3" t="str">
        <f>IF($F66="○",$B$63,"")</f>
        <v/>
      </c>
      <c r="L66" s="3" t="str">
        <f t="shared" si="1"/>
        <v/>
      </c>
    </row>
    <row r="67" spans="1:13" ht="15">
      <c r="A67" s="75"/>
      <c r="B67" s="90"/>
      <c r="C67" s="106"/>
      <c r="D67" s="90" t="s">
        <v>599</v>
      </c>
      <c r="E67" s="125" t="s">
        <v>57</v>
      </c>
      <c r="F67" s="235"/>
      <c r="G67" s="239"/>
      <c r="I67" s="2">
        <v>1</v>
      </c>
      <c r="J67" s="3" t="str">
        <f>IF($F67="○",11,"")</f>
        <v/>
      </c>
      <c r="K67" s="3" t="str">
        <f>IF($F67="○",$B$63,"")</f>
        <v/>
      </c>
      <c r="L67" s="3" t="str">
        <f t="shared" ref="L67:L114" si="5">IF($F67="○",D67,"")</f>
        <v/>
      </c>
      <c r="M67" s="3" t="str">
        <f>IF($F67="○",IF(G67&lt;&gt;"",G67,""),"")</f>
        <v/>
      </c>
    </row>
    <row r="68" spans="1:13">
      <c r="A68" s="74" t="s">
        <v>601</v>
      </c>
      <c r="B68" s="88" t="s">
        <v>602</v>
      </c>
      <c r="C68" s="107"/>
      <c r="D68" s="121" t="s">
        <v>605</v>
      </c>
      <c r="E68" s="103" t="s">
        <v>609</v>
      </c>
      <c r="F68" s="236"/>
      <c r="G68" s="142"/>
      <c r="I68" s="2">
        <v>1</v>
      </c>
      <c r="J68" s="3" t="str">
        <f t="shared" ref="J68:J114" si="6">IF($F68="○",12,"")</f>
        <v/>
      </c>
      <c r="K68" s="3" t="str">
        <f t="shared" ref="K68:K73" si="7">IF($F68="○",$B$68,"")</f>
        <v/>
      </c>
      <c r="L68" s="3" t="str">
        <f t="shared" si="5"/>
        <v/>
      </c>
    </row>
    <row r="69" spans="1:13">
      <c r="A69" s="74" t="s">
        <v>610</v>
      </c>
      <c r="B69" s="84" t="s">
        <v>100</v>
      </c>
      <c r="C69" s="102"/>
      <c r="D69" s="119" t="s">
        <v>615</v>
      </c>
      <c r="E69" s="124" t="s">
        <v>133</v>
      </c>
      <c r="F69" s="216"/>
      <c r="G69" s="140"/>
      <c r="I69" s="2">
        <v>1</v>
      </c>
      <c r="J69" s="3" t="str">
        <f t="shared" si="6"/>
        <v/>
      </c>
      <c r="K69" s="3" t="str">
        <f t="shared" si="7"/>
        <v/>
      </c>
      <c r="L69" s="3" t="str">
        <f t="shared" si="5"/>
        <v/>
      </c>
    </row>
    <row r="70" spans="1:13">
      <c r="A70" s="74" t="s">
        <v>552</v>
      </c>
      <c r="B70" s="88"/>
      <c r="C70" s="102"/>
      <c r="D70" s="119" t="s">
        <v>618</v>
      </c>
      <c r="E70" s="124" t="s">
        <v>61</v>
      </c>
      <c r="F70" s="216"/>
      <c r="G70" s="140"/>
      <c r="I70" s="2">
        <v>1</v>
      </c>
      <c r="J70" s="3" t="str">
        <f t="shared" si="6"/>
        <v/>
      </c>
      <c r="K70" s="3" t="str">
        <f t="shared" si="7"/>
        <v/>
      </c>
      <c r="L70" s="3" t="str">
        <f t="shared" si="5"/>
        <v/>
      </c>
    </row>
    <row r="71" spans="1:13">
      <c r="A71" s="74" t="s">
        <v>628</v>
      </c>
      <c r="B71" s="88"/>
      <c r="C71" s="102"/>
      <c r="D71" s="119" t="s">
        <v>632</v>
      </c>
      <c r="E71" s="124" t="s">
        <v>635</v>
      </c>
      <c r="F71" s="216"/>
      <c r="G71" s="140"/>
      <c r="I71" s="2">
        <v>1</v>
      </c>
      <c r="J71" s="3" t="str">
        <f t="shared" si="6"/>
        <v/>
      </c>
      <c r="K71" s="3" t="str">
        <f t="shared" si="7"/>
        <v/>
      </c>
      <c r="L71" s="3" t="str">
        <f t="shared" si="5"/>
        <v/>
      </c>
    </row>
    <row r="72" spans="1:13">
      <c r="A72" s="74" t="s">
        <v>272</v>
      </c>
      <c r="B72" s="88"/>
      <c r="C72" s="102"/>
      <c r="D72" s="119" t="s">
        <v>626</v>
      </c>
      <c r="E72" s="124" t="s">
        <v>245</v>
      </c>
      <c r="F72" s="216"/>
      <c r="G72" s="140"/>
      <c r="I72" s="2">
        <v>1</v>
      </c>
      <c r="J72" s="3" t="str">
        <f t="shared" si="6"/>
        <v/>
      </c>
      <c r="K72" s="3" t="str">
        <f t="shared" si="7"/>
        <v/>
      </c>
      <c r="L72" s="3" t="str">
        <f t="shared" si="5"/>
        <v/>
      </c>
    </row>
    <row r="73" spans="1:13">
      <c r="A73" s="74"/>
      <c r="B73" s="89"/>
      <c r="C73" s="103"/>
      <c r="D73" s="120" t="s">
        <v>641</v>
      </c>
      <c r="E73" s="124" t="s">
        <v>57</v>
      </c>
      <c r="F73" s="216"/>
      <c r="G73" s="237"/>
      <c r="I73" s="2">
        <v>1</v>
      </c>
      <c r="J73" s="3" t="str">
        <f t="shared" si="6"/>
        <v/>
      </c>
      <c r="K73" s="3" t="str">
        <f t="shared" si="7"/>
        <v/>
      </c>
      <c r="L73" s="3" t="str">
        <f t="shared" si="5"/>
        <v/>
      </c>
      <c r="M73" s="3" t="str">
        <f>IF($F73="○",IF(G73&lt;&gt;"",G73,""),"")</f>
        <v/>
      </c>
    </row>
    <row r="74" spans="1:13">
      <c r="A74" s="74"/>
      <c r="B74" s="87" t="s">
        <v>649</v>
      </c>
      <c r="C74" s="105"/>
      <c r="D74" s="119" t="s">
        <v>652</v>
      </c>
      <c r="E74" s="124" t="s">
        <v>73</v>
      </c>
      <c r="F74" s="216"/>
      <c r="G74" s="140"/>
      <c r="I74" s="2">
        <v>1</v>
      </c>
      <c r="J74" s="3" t="str">
        <f t="shared" si="6"/>
        <v/>
      </c>
      <c r="K74" s="3" t="str">
        <f t="shared" ref="K74:K79" si="8">IF($F74="○",$B$74,"")</f>
        <v/>
      </c>
      <c r="L74" s="3" t="str">
        <f t="shared" si="5"/>
        <v/>
      </c>
    </row>
    <row r="75" spans="1:13">
      <c r="A75" s="74"/>
      <c r="B75" s="84" t="s">
        <v>653</v>
      </c>
      <c r="C75" s="102"/>
      <c r="D75" s="119" t="s">
        <v>658</v>
      </c>
      <c r="E75" s="124" t="s">
        <v>662</v>
      </c>
      <c r="F75" s="216"/>
      <c r="G75" s="140"/>
      <c r="I75" s="2">
        <v>1</v>
      </c>
      <c r="J75" s="3" t="str">
        <f t="shared" si="6"/>
        <v/>
      </c>
      <c r="K75" s="3" t="str">
        <f t="shared" si="8"/>
        <v/>
      </c>
      <c r="L75" s="3" t="str">
        <f t="shared" si="5"/>
        <v/>
      </c>
    </row>
    <row r="76" spans="1:13">
      <c r="A76" s="74"/>
      <c r="B76" s="88"/>
      <c r="C76" s="102"/>
      <c r="D76" s="119" t="s">
        <v>666</v>
      </c>
      <c r="E76" s="124" t="s">
        <v>117</v>
      </c>
      <c r="F76" s="216"/>
      <c r="G76" s="140"/>
      <c r="I76" s="2">
        <v>1</v>
      </c>
      <c r="J76" s="3" t="str">
        <f t="shared" si="6"/>
        <v/>
      </c>
      <c r="K76" s="3" t="str">
        <f t="shared" si="8"/>
        <v/>
      </c>
      <c r="L76" s="3" t="str">
        <f t="shared" si="5"/>
        <v/>
      </c>
    </row>
    <row r="77" spans="1:13">
      <c r="A77" s="74"/>
      <c r="B77" s="88"/>
      <c r="C77" s="102"/>
      <c r="D77" s="119" t="s">
        <v>669</v>
      </c>
      <c r="E77" s="124" t="s">
        <v>675</v>
      </c>
      <c r="F77" s="216"/>
      <c r="G77" s="140"/>
      <c r="I77" s="2">
        <v>1</v>
      </c>
      <c r="J77" s="3" t="str">
        <f t="shared" si="6"/>
        <v/>
      </c>
      <c r="K77" s="3" t="str">
        <f t="shared" si="8"/>
        <v/>
      </c>
      <c r="L77" s="3" t="str">
        <f t="shared" si="5"/>
        <v/>
      </c>
    </row>
    <row r="78" spans="1:13">
      <c r="A78" s="74"/>
      <c r="B78" s="88"/>
      <c r="C78" s="102"/>
      <c r="D78" s="119" t="s">
        <v>216</v>
      </c>
      <c r="E78" s="124" t="s">
        <v>677</v>
      </c>
      <c r="F78" s="216"/>
      <c r="G78" s="140"/>
      <c r="I78" s="2">
        <v>1</v>
      </c>
      <c r="J78" s="3" t="str">
        <f t="shared" si="6"/>
        <v/>
      </c>
      <c r="K78" s="3" t="str">
        <f t="shared" si="8"/>
        <v/>
      </c>
      <c r="L78" s="3" t="str">
        <f t="shared" si="5"/>
        <v/>
      </c>
    </row>
    <row r="79" spans="1:13">
      <c r="A79" s="74"/>
      <c r="B79" s="89"/>
      <c r="C79" s="103"/>
      <c r="D79" s="120" t="s">
        <v>679</v>
      </c>
      <c r="E79" s="124" t="s">
        <v>57</v>
      </c>
      <c r="F79" s="216" t="s">
        <v>863</v>
      </c>
      <c r="G79" s="237" t="s">
        <v>866</v>
      </c>
      <c r="I79" s="2">
        <v>1</v>
      </c>
      <c r="J79" s="3">
        <f t="shared" si="6"/>
        <v>12</v>
      </c>
      <c r="K79" s="3" t="str">
        <f t="shared" si="8"/>
        <v>012076</v>
      </c>
      <c r="L79" s="3" t="str">
        <f t="shared" si="5"/>
        <v>012076999</v>
      </c>
      <c r="M79" s="3" t="str">
        <f>IF($F79="○",IF(G79&lt;&gt;"",G79,""),"")</f>
        <v>作業環境測定</v>
      </c>
    </row>
    <row r="80" spans="1:13">
      <c r="A80" s="74"/>
      <c r="B80" s="87" t="s">
        <v>682</v>
      </c>
      <c r="C80" s="105"/>
      <c r="D80" s="119" t="s">
        <v>684</v>
      </c>
      <c r="E80" s="124" t="s">
        <v>165</v>
      </c>
      <c r="F80" s="216"/>
      <c r="G80" s="140"/>
      <c r="I80" s="2">
        <v>1</v>
      </c>
      <c r="J80" s="3" t="str">
        <f t="shared" si="6"/>
        <v/>
      </c>
      <c r="K80" s="3" t="str">
        <f>IF($F80="○",$B$80,"")</f>
        <v/>
      </c>
      <c r="L80" s="3" t="str">
        <f t="shared" si="5"/>
        <v/>
      </c>
    </row>
    <row r="81" spans="1:13">
      <c r="A81" s="74"/>
      <c r="B81" s="84" t="s">
        <v>686</v>
      </c>
      <c r="C81" s="102"/>
      <c r="D81" s="119" t="s">
        <v>688</v>
      </c>
      <c r="E81" s="124" t="s">
        <v>210</v>
      </c>
      <c r="F81" s="216"/>
      <c r="G81" s="140"/>
      <c r="I81" s="2">
        <v>1</v>
      </c>
      <c r="J81" s="3" t="str">
        <f t="shared" si="6"/>
        <v/>
      </c>
      <c r="K81" s="3" t="str">
        <f>IF($F81="○",$B$80,"")</f>
        <v/>
      </c>
      <c r="L81" s="3" t="str">
        <f t="shared" si="5"/>
        <v/>
      </c>
    </row>
    <row r="82" spans="1:13">
      <c r="A82" s="74"/>
      <c r="B82" s="88"/>
      <c r="C82" s="102"/>
      <c r="D82" s="119" t="s">
        <v>692</v>
      </c>
      <c r="E82" s="124" t="s">
        <v>694</v>
      </c>
      <c r="F82" s="216"/>
      <c r="G82" s="140"/>
      <c r="I82" s="2">
        <v>1</v>
      </c>
      <c r="J82" s="3" t="str">
        <f t="shared" si="6"/>
        <v/>
      </c>
      <c r="K82" s="3" t="str">
        <f>IF($F82="○",$B$80,"")</f>
        <v/>
      </c>
      <c r="L82" s="3" t="str">
        <f t="shared" si="5"/>
        <v/>
      </c>
    </row>
    <row r="83" spans="1:13">
      <c r="A83" s="74"/>
      <c r="B83" s="89"/>
      <c r="C83" s="103"/>
      <c r="D83" s="120" t="s">
        <v>40</v>
      </c>
      <c r="E83" s="124" t="s">
        <v>57</v>
      </c>
      <c r="F83" s="216"/>
      <c r="G83" s="237"/>
      <c r="I83" s="2">
        <v>1</v>
      </c>
      <c r="J83" s="3" t="str">
        <f t="shared" si="6"/>
        <v/>
      </c>
      <c r="K83" s="3" t="str">
        <f>IF($F83="○",$B$80,"")</f>
        <v/>
      </c>
      <c r="L83" s="3" t="str">
        <f t="shared" si="5"/>
        <v/>
      </c>
      <c r="M83" s="3" t="str">
        <f>IF($F83="○",IF(G83&lt;&gt;"",G83,""),"")</f>
        <v/>
      </c>
    </row>
    <row r="84" spans="1:13">
      <c r="A84" s="74"/>
      <c r="B84" s="87" t="s">
        <v>82</v>
      </c>
      <c r="C84" s="105"/>
      <c r="D84" s="119" t="s">
        <v>342</v>
      </c>
      <c r="E84" s="124" t="s">
        <v>695</v>
      </c>
      <c r="F84" s="216"/>
      <c r="G84" s="140"/>
      <c r="I84" s="2">
        <v>1</v>
      </c>
      <c r="J84" s="3" t="str">
        <f t="shared" si="6"/>
        <v/>
      </c>
      <c r="K84" s="3" t="str">
        <f t="shared" ref="K84:K89" si="9">IF($F84="○",$B$84,"")</f>
        <v/>
      </c>
      <c r="L84" s="3" t="str">
        <f t="shared" si="5"/>
        <v/>
      </c>
    </row>
    <row r="85" spans="1:13">
      <c r="A85" s="74"/>
      <c r="B85" s="84" t="s">
        <v>698</v>
      </c>
      <c r="C85" s="102"/>
      <c r="D85" s="119" t="s">
        <v>262</v>
      </c>
      <c r="E85" s="124" t="s">
        <v>700</v>
      </c>
      <c r="F85" s="216"/>
      <c r="G85" s="140"/>
      <c r="I85" s="2">
        <v>1</v>
      </c>
      <c r="J85" s="3" t="str">
        <f t="shared" si="6"/>
        <v/>
      </c>
      <c r="K85" s="3" t="str">
        <f t="shared" si="9"/>
        <v/>
      </c>
      <c r="L85" s="3" t="str">
        <f t="shared" si="5"/>
        <v/>
      </c>
    </row>
    <row r="86" spans="1:13">
      <c r="A86" s="74"/>
      <c r="B86" s="88" t="s">
        <v>459</v>
      </c>
      <c r="C86" s="102"/>
      <c r="D86" s="119" t="s">
        <v>703</v>
      </c>
      <c r="E86" s="124" t="s">
        <v>493</v>
      </c>
      <c r="F86" s="216"/>
      <c r="G86" s="140"/>
      <c r="I86" s="2">
        <v>1</v>
      </c>
      <c r="J86" s="3" t="str">
        <f t="shared" si="6"/>
        <v/>
      </c>
      <c r="K86" s="3" t="str">
        <f t="shared" si="9"/>
        <v/>
      </c>
      <c r="L86" s="3" t="str">
        <f t="shared" si="5"/>
        <v/>
      </c>
    </row>
    <row r="87" spans="1:13">
      <c r="A87" s="74"/>
      <c r="B87" s="88"/>
      <c r="C87" s="102"/>
      <c r="D87" s="119" t="s">
        <v>707</v>
      </c>
      <c r="E87" s="124" t="s">
        <v>650</v>
      </c>
      <c r="F87" s="216"/>
      <c r="G87" s="140"/>
      <c r="I87" s="2">
        <v>1</v>
      </c>
      <c r="J87" s="3" t="str">
        <f t="shared" si="6"/>
        <v/>
      </c>
      <c r="K87" s="3" t="str">
        <f t="shared" si="9"/>
        <v/>
      </c>
      <c r="L87" s="3" t="str">
        <f t="shared" si="5"/>
        <v/>
      </c>
    </row>
    <row r="88" spans="1:13">
      <c r="A88" s="74"/>
      <c r="B88" s="88"/>
      <c r="C88" s="102"/>
      <c r="D88" s="119" t="s">
        <v>709</v>
      </c>
      <c r="E88" s="124" t="s">
        <v>714</v>
      </c>
      <c r="F88" s="216"/>
      <c r="G88" s="140"/>
      <c r="I88" s="2">
        <v>1</v>
      </c>
      <c r="J88" s="3" t="str">
        <f t="shared" si="6"/>
        <v/>
      </c>
      <c r="K88" s="3" t="str">
        <f t="shared" si="9"/>
        <v/>
      </c>
      <c r="L88" s="3" t="str">
        <f t="shared" si="5"/>
        <v/>
      </c>
    </row>
    <row r="89" spans="1:13">
      <c r="A89" s="74"/>
      <c r="B89" s="89"/>
      <c r="C89" s="103"/>
      <c r="D89" s="120" t="s">
        <v>715</v>
      </c>
      <c r="E89" s="124" t="s">
        <v>57</v>
      </c>
      <c r="F89" s="216" t="s">
        <v>863</v>
      </c>
      <c r="G89" s="237" t="s">
        <v>110</v>
      </c>
      <c r="I89" s="2">
        <v>1</v>
      </c>
      <c r="J89" s="3">
        <f t="shared" si="6"/>
        <v>12</v>
      </c>
      <c r="K89" s="3" t="str">
        <f t="shared" si="9"/>
        <v>012078</v>
      </c>
      <c r="L89" s="3" t="str">
        <f t="shared" si="5"/>
        <v>012078999</v>
      </c>
      <c r="M89" s="3" t="str">
        <f>IF($F89="○",IF(G89&lt;&gt;"",G89,""),"")</f>
        <v>廃棄物処理施設の運転管理</v>
      </c>
    </row>
    <row r="90" spans="1:13">
      <c r="A90" s="74"/>
      <c r="B90" s="87" t="s">
        <v>231</v>
      </c>
      <c r="C90" s="105"/>
      <c r="D90" s="119" t="s">
        <v>274</v>
      </c>
      <c r="E90" s="124" t="s">
        <v>450</v>
      </c>
      <c r="F90" s="216"/>
      <c r="G90" s="140"/>
      <c r="I90" s="2">
        <v>1</v>
      </c>
      <c r="J90" s="3" t="str">
        <f t="shared" si="6"/>
        <v/>
      </c>
      <c r="K90" s="3" t="str">
        <f>IF($F90="○",$B$90,"")</f>
        <v/>
      </c>
      <c r="L90" s="3" t="str">
        <f t="shared" si="5"/>
        <v/>
      </c>
    </row>
    <row r="91" spans="1:13">
      <c r="A91" s="74"/>
      <c r="B91" s="84" t="s">
        <v>445</v>
      </c>
      <c r="C91" s="102"/>
      <c r="D91" s="119" t="s">
        <v>470</v>
      </c>
      <c r="E91" s="124" t="s">
        <v>718</v>
      </c>
      <c r="F91" s="216"/>
      <c r="G91" s="140"/>
      <c r="I91" s="2">
        <v>1</v>
      </c>
      <c r="J91" s="3" t="str">
        <f t="shared" si="6"/>
        <v/>
      </c>
      <c r="K91" s="3" t="str">
        <f>IF($F91="○",$B$90,"")</f>
        <v/>
      </c>
      <c r="L91" s="3" t="str">
        <f t="shared" si="5"/>
        <v/>
      </c>
    </row>
    <row r="92" spans="1:13">
      <c r="A92" s="74"/>
      <c r="B92" s="88"/>
      <c r="C92" s="102"/>
      <c r="D92" s="119" t="s">
        <v>721</v>
      </c>
      <c r="E92" s="124" t="s">
        <v>316</v>
      </c>
      <c r="F92" s="216"/>
      <c r="G92" s="140"/>
      <c r="I92" s="2">
        <v>1</v>
      </c>
      <c r="J92" s="3" t="str">
        <f t="shared" si="6"/>
        <v/>
      </c>
      <c r="K92" s="3" t="str">
        <f>IF($F92="○",$B$90,"")</f>
        <v/>
      </c>
      <c r="L92" s="3" t="str">
        <f t="shared" si="5"/>
        <v/>
      </c>
    </row>
    <row r="93" spans="1:13">
      <c r="A93" s="74"/>
      <c r="B93" s="89"/>
      <c r="C93" s="103"/>
      <c r="D93" s="120" t="s">
        <v>150</v>
      </c>
      <c r="E93" s="124" t="s">
        <v>57</v>
      </c>
      <c r="F93" s="216"/>
      <c r="G93" s="237"/>
      <c r="I93" s="2">
        <v>1</v>
      </c>
      <c r="J93" s="3" t="str">
        <f t="shared" si="6"/>
        <v/>
      </c>
      <c r="K93" s="3" t="str">
        <f>IF($F93="○",$B$90,"")</f>
        <v/>
      </c>
      <c r="L93" s="3" t="str">
        <f t="shared" si="5"/>
        <v/>
      </c>
      <c r="M93" s="3" t="str">
        <f>IF($F93="○",IF(G93&lt;&gt;"",G93,""),"")</f>
        <v/>
      </c>
    </row>
    <row r="94" spans="1:13">
      <c r="A94" s="74"/>
      <c r="B94" s="87" t="s">
        <v>725</v>
      </c>
      <c r="C94" s="105"/>
      <c r="D94" s="119" t="s">
        <v>412</v>
      </c>
      <c r="E94" s="124" t="s">
        <v>489</v>
      </c>
      <c r="F94" s="216"/>
      <c r="G94" s="140"/>
      <c r="I94" s="2">
        <v>1</v>
      </c>
      <c r="J94" s="3" t="str">
        <f t="shared" si="6"/>
        <v/>
      </c>
      <c r="K94" s="3" t="str">
        <f t="shared" ref="K94:K99" si="10">IF($F94="○",$B$94,"")</f>
        <v/>
      </c>
      <c r="L94" s="3" t="str">
        <f t="shared" si="5"/>
        <v/>
      </c>
    </row>
    <row r="95" spans="1:13">
      <c r="A95" s="74"/>
      <c r="B95" s="84" t="s">
        <v>726</v>
      </c>
      <c r="C95" s="102"/>
      <c r="D95" s="119" t="s">
        <v>730</v>
      </c>
      <c r="E95" s="124" t="s">
        <v>732</v>
      </c>
      <c r="F95" s="216"/>
      <c r="G95" s="140"/>
      <c r="I95" s="2">
        <v>1</v>
      </c>
      <c r="J95" s="3" t="str">
        <f t="shared" si="6"/>
        <v/>
      </c>
      <c r="K95" s="3" t="str">
        <f t="shared" si="10"/>
        <v/>
      </c>
      <c r="L95" s="3" t="str">
        <f t="shared" si="5"/>
        <v/>
      </c>
    </row>
    <row r="96" spans="1:13">
      <c r="A96" s="74"/>
      <c r="B96" s="88" t="s">
        <v>562</v>
      </c>
      <c r="C96" s="102"/>
      <c r="D96" s="119" t="s">
        <v>733</v>
      </c>
      <c r="E96" s="124" t="s">
        <v>735</v>
      </c>
      <c r="F96" s="216"/>
      <c r="G96" s="140"/>
      <c r="I96" s="2">
        <v>1</v>
      </c>
      <c r="J96" s="3" t="str">
        <f t="shared" si="6"/>
        <v/>
      </c>
      <c r="K96" s="3" t="str">
        <f t="shared" si="10"/>
        <v/>
      </c>
      <c r="L96" s="3" t="str">
        <f t="shared" si="5"/>
        <v/>
      </c>
    </row>
    <row r="97" spans="1:13">
      <c r="A97" s="74"/>
      <c r="B97" s="88"/>
      <c r="C97" s="102"/>
      <c r="D97" s="119" t="s">
        <v>736</v>
      </c>
      <c r="E97" s="124" t="s">
        <v>89</v>
      </c>
      <c r="F97" s="216"/>
      <c r="G97" s="140"/>
      <c r="I97" s="2">
        <v>1</v>
      </c>
      <c r="J97" s="3" t="str">
        <f t="shared" si="6"/>
        <v/>
      </c>
      <c r="K97" s="3" t="str">
        <f t="shared" si="10"/>
        <v/>
      </c>
      <c r="L97" s="3" t="str">
        <f t="shared" si="5"/>
        <v/>
      </c>
    </row>
    <row r="98" spans="1:13">
      <c r="A98" s="74"/>
      <c r="B98" s="88"/>
      <c r="C98" s="102"/>
      <c r="D98" s="119" t="s">
        <v>738</v>
      </c>
      <c r="E98" s="124" t="s">
        <v>575</v>
      </c>
      <c r="F98" s="216"/>
      <c r="G98" s="140"/>
      <c r="I98" s="2">
        <v>1</v>
      </c>
      <c r="J98" s="3" t="str">
        <f t="shared" si="6"/>
        <v/>
      </c>
      <c r="K98" s="3" t="str">
        <f t="shared" si="10"/>
        <v/>
      </c>
      <c r="L98" s="3" t="str">
        <f t="shared" si="5"/>
        <v/>
      </c>
    </row>
    <row r="99" spans="1:13">
      <c r="A99" s="74"/>
      <c r="B99" s="89"/>
      <c r="C99" s="103"/>
      <c r="D99" s="120" t="s">
        <v>742</v>
      </c>
      <c r="E99" s="124" t="s">
        <v>57</v>
      </c>
      <c r="F99" s="216"/>
      <c r="G99" s="237"/>
      <c r="I99" s="2">
        <v>1</v>
      </c>
      <c r="J99" s="3" t="str">
        <f t="shared" si="6"/>
        <v/>
      </c>
      <c r="K99" s="3" t="str">
        <f t="shared" si="10"/>
        <v/>
      </c>
      <c r="L99" s="3" t="str">
        <f t="shared" si="5"/>
        <v/>
      </c>
      <c r="M99" s="3" t="str">
        <f>IF($F99="○",IF(G99&lt;&gt;"",G99,""),"")</f>
        <v/>
      </c>
    </row>
    <row r="100" spans="1:13">
      <c r="A100" s="74"/>
      <c r="B100" s="86" t="s">
        <v>743</v>
      </c>
      <c r="C100" s="105"/>
      <c r="D100" s="119" t="s">
        <v>744</v>
      </c>
      <c r="E100" s="124" t="s">
        <v>746</v>
      </c>
      <c r="F100" s="216"/>
      <c r="G100" s="140"/>
      <c r="I100" s="2">
        <v>1</v>
      </c>
      <c r="J100" s="3" t="str">
        <f t="shared" si="6"/>
        <v/>
      </c>
      <c r="K100" s="3" t="str">
        <f>IF($F100="○",$B$100,"")</f>
        <v/>
      </c>
      <c r="L100" s="3" t="str">
        <f t="shared" si="5"/>
        <v/>
      </c>
    </row>
    <row r="101" spans="1:13">
      <c r="A101" s="74"/>
      <c r="B101" s="84" t="s">
        <v>455</v>
      </c>
      <c r="C101" s="102"/>
      <c r="D101" s="119" t="s">
        <v>750</v>
      </c>
      <c r="E101" s="124" t="s">
        <v>64</v>
      </c>
      <c r="F101" s="216"/>
      <c r="G101" s="140"/>
      <c r="I101" s="2">
        <v>1</v>
      </c>
      <c r="J101" s="3" t="str">
        <f t="shared" si="6"/>
        <v/>
      </c>
      <c r="K101" s="3" t="str">
        <f>IF($F101="○",$B$100,"")</f>
        <v/>
      </c>
      <c r="L101" s="3" t="str">
        <f t="shared" si="5"/>
        <v/>
      </c>
    </row>
    <row r="102" spans="1:13">
      <c r="A102" s="74"/>
      <c r="B102" s="85"/>
      <c r="C102" s="103"/>
      <c r="D102" s="120" t="s">
        <v>753</v>
      </c>
      <c r="E102" s="124" t="s">
        <v>57</v>
      </c>
      <c r="F102" s="216"/>
      <c r="G102" s="237"/>
      <c r="I102" s="2">
        <v>1</v>
      </c>
      <c r="J102" s="3" t="str">
        <f t="shared" si="6"/>
        <v/>
      </c>
      <c r="K102" s="3" t="str">
        <f>IF($F102="○",$B$100,"")</f>
        <v/>
      </c>
      <c r="L102" s="3" t="str">
        <f t="shared" si="5"/>
        <v/>
      </c>
      <c r="M102" s="3" t="str">
        <f>IF($F102="○",IF(G102&lt;&gt;"",G102,""),"")</f>
        <v/>
      </c>
    </row>
    <row r="103" spans="1:13">
      <c r="A103" s="74"/>
      <c r="B103" s="87" t="s">
        <v>300</v>
      </c>
      <c r="C103" s="105"/>
      <c r="D103" s="119" t="s">
        <v>755</v>
      </c>
      <c r="E103" s="124" t="s">
        <v>748</v>
      </c>
      <c r="F103" s="216"/>
      <c r="G103" s="140"/>
      <c r="I103" s="2">
        <v>1</v>
      </c>
      <c r="J103" s="3" t="str">
        <f t="shared" si="6"/>
        <v/>
      </c>
      <c r="K103" s="3" t="str">
        <f>IF($F103="○",$B$103,"")</f>
        <v/>
      </c>
      <c r="L103" s="3" t="str">
        <f t="shared" si="5"/>
        <v/>
      </c>
    </row>
    <row r="104" spans="1:13">
      <c r="A104" s="74"/>
      <c r="B104" s="84" t="s">
        <v>756</v>
      </c>
      <c r="C104" s="102"/>
      <c r="D104" s="119" t="s">
        <v>353</v>
      </c>
      <c r="E104" s="124" t="s">
        <v>680</v>
      </c>
      <c r="F104" s="216"/>
      <c r="G104" s="140"/>
      <c r="I104" s="2">
        <v>1</v>
      </c>
      <c r="J104" s="3" t="str">
        <f t="shared" si="6"/>
        <v/>
      </c>
      <c r="K104" s="3" t="str">
        <f>IF($F104="○",$B$103,"")</f>
        <v/>
      </c>
      <c r="L104" s="3" t="str">
        <f t="shared" si="5"/>
        <v/>
      </c>
    </row>
    <row r="105" spans="1:13">
      <c r="A105" s="74"/>
      <c r="B105" s="89"/>
      <c r="C105" s="103"/>
      <c r="D105" s="120" t="s">
        <v>177</v>
      </c>
      <c r="E105" s="124" t="s">
        <v>57</v>
      </c>
      <c r="F105" s="216" t="s">
        <v>863</v>
      </c>
      <c r="G105" s="237" t="s">
        <v>989</v>
      </c>
      <c r="I105" s="2">
        <v>1</v>
      </c>
      <c r="J105" s="3">
        <f t="shared" si="6"/>
        <v>12</v>
      </c>
      <c r="K105" s="3" t="str">
        <f>IF($F105="○",$B$103,"")</f>
        <v>012082</v>
      </c>
      <c r="L105" s="3" t="str">
        <f t="shared" si="5"/>
        <v>012082999</v>
      </c>
      <c r="M105" s="3" t="str">
        <f>IF($F105="○",IF(G105&lt;&gt;"",G105,""),"")</f>
        <v>臨床検査</v>
      </c>
    </row>
    <row r="106" spans="1:13">
      <c r="A106" s="74"/>
      <c r="B106" s="87" t="s">
        <v>758</v>
      </c>
      <c r="C106" s="105"/>
      <c r="D106" s="119" t="s">
        <v>766</v>
      </c>
      <c r="E106" s="124" t="s">
        <v>640</v>
      </c>
      <c r="F106" s="216"/>
      <c r="G106" s="140"/>
      <c r="I106" s="2">
        <v>1</v>
      </c>
      <c r="J106" s="3" t="str">
        <f t="shared" si="6"/>
        <v/>
      </c>
      <c r="K106" s="3" t="str">
        <f>IF($F106="○",$B$106,"")</f>
        <v/>
      </c>
      <c r="L106" s="3" t="str">
        <f t="shared" si="5"/>
        <v/>
      </c>
    </row>
    <row r="107" spans="1:13">
      <c r="A107" s="74"/>
      <c r="B107" s="84" t="s">
        <v>530</v>
      </c>
      <c r="C107" s="102"/>
      <c r="D107" s="119" t="s">
        <v>2</v>
      </c>
      <c r="E107" s="124" t="s">
        <v>768</v>
      </c>
      <c r="F107" s="216"/>
      <c r="G107" s="140"/>
      <c r="I107" s="2">
        <v>1</v>
      </c>
      <c r="J107" s="3" t="str">
        <f t="shared" si="6"/>
        <v/>
      </c>
      <c r="K107" s="3" t="str">
        <f>IF($F107="○",$B$106,"")</f>
        <v/>
      </c>
      <c r="L107" s="3" t="str">
        <f t="shared" si="5"/>
        <v/>
      </c>
    </row>
    <row r="108" spans="1:13">
      <c r="A108" s="74"/>
      <c r="B108" s="88" t="s">
        <v>769</v>
      </c>
      <c r="C108" s="102"/>
      <c r="D108" s="119" t="s">
        <v>771</v>
      </c>
      <c r="E108" s="124" t="s">
        <v>510</v>
      </c>
      <c r="F108" s="216"/>
      <c r="G108" s="140"/>
      <c r="I108" s="2">
        <v>1</v>
      </c>
      <c r="J108" s="3" t="str">
        <f t="shared" si="6"/>
        <v/>
      </c>
      <c r="K108" s="3" t="str">
        <f>IF($F108="○",$B$106,"")</f>
        <v/>
      </c>
      <c r="L108" s="3" t="str">
        <f t="shared" si="5"/>
        <v/>
      </c>
    </row>
    <row r="109" spans="1:13">
      <c r="A109" s="74"/>
      <c r="B109" s="88"/>
      <c r="C109" s="102"/>
      <c r="D109" s="119" t="s">
        <v>775</v>
      </c>
      <c r="E109" s="124" t="s">
        <v>780</v>
      </c>
      <c r="F109" s="216"/>
      <c r="G109" s="140"/>
      <c r="I109" s="2">
        <v>1</v>
      </c>
      <c r="J109" s="3" t="str">
        <f t="shared" si="6"/>
        <v/>
      </c>
      <c r="K109" s="3" t="str">
        <f>IF($F109="○",$B$106,"")</f>
        <v/>
      </c>
      <c r="L109" s="3" t="str">
        <f t="shared" si="5"/>
        <v/>
      </c>
    </row>
    <row r="110" spans="1:13">
      <c r="A110" s="74"/>
      <c r="B110" s="89"/>
      <c r="C110" s="103"/>
      <c r="D110" s="120" t="s">
        <v>389</v>
      </c>
      <c r="E110" s="124" t="s">
        <v>57</v>
      </c>
      <c r="F110" s="216"/>
      <c r="G110" s="237"/>
      <c r="I110" s="2">
        <v>1</v>
      </c>
      <c r="J110" s="3" t="str">
        <f t="shared" si="6"/>
        <v/>
      </c>
      <c r="K110" s="3" t="str">
        <f>IF($F110="○",$B$106,"")</f>
        <v/>
      </c>
      <c r="L110" s="3" t="str">
        <f t="shared" si="5"/>
        <v/>
      </c>
      <c r="M110" s="3" t="str">
        <f>IF($F110="○",IF(G110&lt;&gt;"",G110,""),"")</f>
        <v/>
      </c>
    </row>
    <row r="111" spans="1:13">
      <c r="A111" s="74"/>
      <c r="B111" s="87" t="s">
        <v>163</v>
      </c>
      <c r="C111" s="105"/>
      <c r="D111" s="119" t="s">
        <v>785</v>
      </c>
      <c r="E111" s="124" t="s">
        <v>786</v>
      </c>
      <c r="F111" s="216"/>
      <c r="G111" s="140"/>
      <c r="I111" s="2">
        <v>1</v>
      </c>
      <c r="J111" s="3" t="str">
        <f t="shared" si="6"/>
        <v/>
      </c>
      <c r="K111" s="3" t="str">
        <f>IF($F111="○",$B$111,"")</f>
        <v/>
      </c>
      <c r="L111" s="3" t="str">
        <f t="shared" si="5"/>
        <v/>
      </c>
    </row>
    <row r="112" spans="1:13">
      <c r="A112" s="74"/>
      <c r="B112" s="84" t="s">
        <v>57</v>
      </c>
      <c r="C112" s="107"/>
      <c r="D112" s="119" t="s">
        <v>787</v>
      </c>
      <c r="E112" s="124" t="s">
        <v>790</v>
      </c>
      <c r="F112" s="216"/>
      <c r="G112" s="140"/>
      <c r="I112" s="2">
        <v>1</v>
      </c>
      <c r="J112" s="3" t="str">
        <f t="shared" si="6"/>
        <v/>
      </c>
      <c r="K112" s="3" t="str">
        <f>IF($F112="○",$B$111,"")</f>
        <v/>
      </c>
      <c r="L112" s="3" t="str">
        <f t="shared" si="5"/>
        <v/>
      </c>
    </row>
    <row r="113" spans="1:13">
      <c r="A113" s="74"/>
      <c r="B113" s="91"/>
      <c r="C113" s="107"/>
      <c r="D113" s="119" t="s">
        <v>496</v>
      </c>
      <c r="E113" s="124" t="s">
        <v>792</v>
      </c>
      <c r="F113" s="216"/>
      <c r="G113" s="140"/>
      <c r="I113" s="2">
        <v>1</v>
      </c>
      <c r="J113" s="3" t="str">
        <f t="shared" si="6"/>
        <v/>
      </c>
      <c r="K113" s="3" t="str">
        <f>IF($F113="○",$B$111,"")</f>
        <v/>
      </c>
      <c r="L113" s="3" t="str">
        <f t="shared" si="5"/>
        <v/>
      </c>
    </row>
    <row r="114" spans="1:13" ht="15">
      <c r="A114" s="75"/>
      <c r="B114" s="92"/>
      <c r="C114" s="106"/>
      <c r="D114" s="122" t="s">
        <v>796</v>
      </c>
      <c r="E114" s="126" t="s">
        <v>57</v>
      </c>
      <c r="F114" s="235" t="s">
        <v>863</v>
      </c>
      <c r="G114" s="239" t="s">
        <v>390</v>
      </c>
      <c r="I114" s="2">
        <v>1</v>
      </c>
      <c r="J114" s="3">
        <f t="shared" si="6"/>
        <v>12</v>
      </c>
      <c r="K114" s="3" t="str">
        <f>IF($F114="○",$B$111,"")</f>
        <v>012084</v>
      </c>
      <c r="L114" s="3" t="str">
        <f t="shared" si="5"/>
        <v>012084999</v>
      </c>
      <c r="M114" s="3" t="str">
        <f>IF($F114="○",IF(G114&lt;&gt;"",G114,""),"")</f>
        <v>受付・案内等人材派遣，選挙関連業務</v>
      </c>
    </row>
    <row r="116" spans="1:13" ht="15">
      <c r="A116" s="3" t="s">
        <v>416</v>
      </c>
    </row>
    <row r="117" spans="1:13" ht="27.75">
      <c r="A117" s="76" t="s">
        <v>196</v>
      </c>
      <c r="B117" s="93" t="s">
        <v>85</v>
      </c>
      <c r="C117" s="108"/>
      <c r="D117" s="108"/>
      <c r="E117" s="127"/>
      <c r="J117" s="3" t="s">
        <v>85</v>
      </c>
    </row>
    <row r="118" spans="1:13">
      <c r="A118" s="77" t="s">
        <v>237</v>
      </c>
      <c r="B118" s="220" t="s">
        <v>2511</v>
      </c>
      <c r="C118" s="225"/>
      <c r="D118" s="225"/>
      <c r="E118" s="230"/>
      <c r="I118" s="2">
        <v>2</v>
      </c>
      <c r="J118" s="3" t="str">
        <f t="shared" ref="J118:J129" si="11">IF(B118&lt;&gt;"",B118,"")</f>
        <v>教材</v>
      </c>
    </row>
    <row r="119" spans="1:13">
      <c r="A119" s="78" t="s">
        <v>170</v>
      </c>
      <c r="B119" s="221" t="s">
        <v>2513</v>
      </c>
      <c r="C119" s="226"/>
      <c r="D119" s="226"/>
      <c r="E119" s="231"/>
      <c r="I119" s="2">
        <v>2</v>
      </c>
      <c r="J119" s="3" t="str">
        <f t="shared" si="11"/>
        <v>電気の供給</v>
      </c>
      <c r="K119" s="3" t="str">
        <f>IF(B119&lt;&gt;"",B119,"")</f>
        <v>電気の供給</v>
      </c>
    </row>
    <row r="120" spans="1:13">
      <c r="A120" s="78" t="s">
        <v>252</v>
      </c>
      <c r="B120" s="221" t="s">
        <v>2468</v>
      </c>
      <c r="C120" s="226"/>
      <c r="D120" s="226"/>
      <c r="E120" s="231"/>
      <c r="I120" s="2">
        <v>2</v>
      </c>
      <c r="J120" s="3" t="str">
        <f t="shared" si="11"/>
        <v>学校用什器類</v>
      </c>
      <c r="K120" s="3" t="str">
        <f>IF(B120&lt;&gt;"",B120,"")</f>
        <v>学校用什器類</v>
      </c>
    </row>
    <row r="121" spans="1:13">
      <c r="A121" s="78" t="s">
        <v>264</v>
      </c>
      <c r="B121" s="221"/>
      <c r="C121" s="226"/>
      <c r="D121" s="226"/>
      <c r="E121" s="231"/>
      <c r="I121" s="2">
        <v>2</v>
      </c>
      <c r="J121" s="3" t="str">
        <f t="shared" si="11"/>
        <v/>
      </c>
      <c r="K121" s="3" t="str">
        <f>IF(B121&lt;&gt;"",B121,"")</f>
        <v/>
      </c>
    </row>
    <row r="122" spans="1:13">
      <c r="A122" s="78" t="s">
        <v>272</v>
      </c>
      <c r="B122" s="221"/>
      <c r="C122" s="226"/>
      <c r="D122" s="226"/>
      <c r="E122" s="231"/>
      <c r="I122" s="2">
        <v>2</v>
      </c>
      <c r="J122" s="3" t="str">
        <f t="shared" si="11"/>
        <v/>
      </c>
      <c r="K122" s="3" t="str">
        <f>IF(B122&lt;&gt;"",B122,"")</f>
        <v/>
      </c>
    </row>
    <row r="123" spans="1:13">
      <c r="A123" s="219"/>
      <c r="B123" s="222"/>
      <c r="C123" s="227"/>
      <c r="D123" s="227"/>
      <c r="E123" s="232"/>
      <c r="I123" s="2">
        <v>2</v>
      </c>
      <c r="J123" s="3" t="str">
        <f t="shared" si="11"/>
        <v/>
      </c>
      <c r="K123" s="3" t="str">
        <f>IF(B123&lt;&gt;"",B123,"")</f>
        <v/>
      </c>
    </row>
    <row r="124" spans="1:13">
      <c r="A124" s="78" t="s">
        <v>601</v>
      </c>
      <c r="B124" s="223" t="s">
        <v>2512</v>
      </c>
      <c r="C124" s="228"/>
      <c r="D124" s="228"/>
      <c r="E124" s="233"/>
      <c r="I124" s="2">
        <v>3</v>
      </c>
      <c r="J124" s="3" t="str">
        <f t="shared" si="11"/>
        <v>受付・電話交換業務</v>
      </c>
    </row>
    <row r="125" spans="1:13">
      <c r="A125" s="78" t="s">
        <v>610</v>
      </c>
      <c r="B125" s="221" t="s">
        <v>238</v>
      </c>
      <c r="C125" s="226"/>
      <c r="D125" s="226"/>
      <c r="E125" s="231"/>
      <c r="I125" s="2">
        <v>3</v>
      </c>
      <c r="J125" s="3" t="str">
        <f t="shared" si="11"/>
        <v>航空写真撮影業務</v>
      </c>
      <c r="K125" s="3" t="str">
        <f>IF(B125&lt;&gt;"",B125,"")</f>
        <v>航空写真撮影業務</v>
      </c>
    </row>
    <row r="126" spans="1:13">
      <c r="A126" s="78" t="s">
        <v>552</v>
      </c>
      <c r="B126" s="221"/>
      <c r="C126" s="226"/>
      <c r="D126" s="226"/>
      <c r="E126" s="231"/>
      <c r="I126" s="2">
        <v>3</v>
      </c>
      <c r="J126" s="3" t="str">
        <f t="shared" si="11"/>
        <v/>
      </c>
      <c r="K126" s="3" t="str">
        <f>IF(B126&lt;&gt;"",B126,"")</f>
        <v/>
      </c>
    </row>
    <row r="127" spans="1:13">
      <c r="A127" s="78" t="s">
        <v>628</v>
      </c>
      <c r="B127" s="221"/>
      <c r="C127" s="226"/>
      <c r="D127" s="226"/>
      <c r="E127" s="231"/>
      <c r="I127" s="2">
        <v>3</v>
      </c>
      <c r="J127" s="3" t="str">
        <f t="shared" si="11"/>
        <v/>
      </c>
      <c r="K127" s="3" t="str">
        <f>IF(B127&lt;&gt;"",B127,"")</f>
        <v/>
      </c>
    </row>
    <row r="128" spans="1:13">
      <c r="A128" s="78" t="s">
        <v>272</v>
      </c>
      <c r="B128" s="221"/>
      <c r="C128" s="226"/>
      <c r="D128" s="226"/>
      <c r="E128" s="231"/>
      <c r="I128" s="2">
        <v>3</v>
      </c>
      <c r="J128" s="3" t="str">
        <f t="shared" si="11"/>
        <v/>
      </c>
      <c r="K128" s="3" t="str">
        <f>IF(B128&lt;&gt;"",B128,"")</f>
        <v/>
      </c>
    </row>
    <row r="129" spans="1:11" ht="15">
      <c r="A129" s="80"/>
      <c r="B129" s="224"/>
      <c r="C129" s="229"/>
      <c r="D129" s="229"/>
      <c r="E129" s="234"/>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operator="lessThanOrEqual" allowBlank="1" showDropDown="0" showInputMessage="1" showErrorMessage="1" error="20文字以内で入力して下さい。" prompt="詳細内容を全角/半角にかかわらず1行あたり20文字以内で入力して下さい。" sqref="B118:E129">
      <formula1>20</formula1>
    </dataValidation>
    <dataValidation type="textLength" imeMode="on" operator="lessThanOrEqual" allowBlank="0" showDropDown="0" showInputMessage="1" showErrorMessage="1" error="20文字以内で入力して下さい。" prompt="詳細内容を全角/半角にかかわらず20文字以内で入力して下さい。" sqref="G6 G10 G14 G20 G24 G29 G34 G37 G42 G46 G50 G56 G62 G67 G73 G79 G83 G89 G93 G99 G102 G105 G110 G114">
      <formula1>20</formula1>
    </dataValidation>
    <dataValidation type="list" allowBlank="0"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cellComments="asDisplayed" r:id="rId1"/>
  <rowBreaks count="1" manualBreakCount="1">
    <brk id="67"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rgb="FFFFC000"/>
    <pageSetUpPr fitToPage="1"/>
  </sheetPr>
  <dimension ref="A1:Z31"/>
  <sheetViews>
    <sheetView view="pageBreakPreview" zoomScaleSheetLayoutView="100" workbookViewId="0">
      <selection activeCell="C8" sqref="C8:G8"/>
    </sheetView>
  </sheetViews>
  <sheetFormatPr defaultColWidth="9" defaultRowHeight="17.25"/>
  <cols>
    <col min="1" max="1" width="3.85546875" style="145" customWidth="1"/>
    <col min="2" max="2" width="29.5703125" style="146" customWidth="1"/>
    <col min="3" max="3" width="5.5703125" style="147" customWidth="1"/>
    <col min="4" max="4" width="3.42578125" style="145" customWidth="1"/>
    <col min="5" max="5" width="3.5703125" style="147" customWidth="1"/>
    <col min="6" max="6" width="3.42578125" style="145" customWidth="1"/>
    <col min="7" max="7" width="3.42578125" style="147" customWidth="1"/>
    <col min="8" max="8" width="5.5703125" style="147" customWidth="1"/>
    <col min="9" max="9" width="3.42578125" style="145" customWidth="1"/>
    <col min="10" max="10" width="3.5703125" style="147" customWidth="1"/>
    <col min="11" max="11" width="3.42578125" style="145" customWidth="1"/>
    <col min="12" max="12" width="3.42578125" style="147" customWidth="1"/>
    <col min="13" max="13" width="5.5703125" style="147" customWidth="1"/>
    <col min="14" max="14" width="3.42578125" style="145" customWidth="1"/>
    <col min="15" max="15" width="3.5703125" style="147" customWidth="1"/>
    <col min="16" max="16" width="3.42578125" style="145" customWidth="1"/>
    <col min="17" max="17" width="3.42578125" style="147" customWidth="1"/>
    <col min="18" max="18" width="5.5703125" style="147" customWidth="1"/>
    <col min="19" max="19" width="3.42578125" style="145" customWidth="1"/>
    <col min="20" max="20" width="3.5703125" style="147" customWidth="1"/>
    <col min="21" max="21" width="3.42578125" style="145" customWidth="1"/>
    <col min="22" max="22" width="3.42578125" style="147" customWidth="1"/>
    <col min="23" max="23" width="18.5703125" style="147" customWidth="1"/>
    <col min="24" max="24" width="9" style="147"/>
    <col min="25" max="25" width="9" style="148"/>
    <col min="26" max="26" width="29.5703125" style="147" hidden="1" customWidth="1"/>
    <col min="27" max="27" width="9" style="147" bestFit="1" customWidth="0"/>
    <col min="28" max="16384" width="9" style="147"/>
  </cols>
  <sheetData>
    <row r="1" spans="1:26">
      <c r="A1" s="149" t="s">
        <v>797</v>
      </c>
      <c r="B1" s="156"/>
    </row>
    <row r="2" spans="1:26" ht="18">
      <c r="A2" s="149"/>
      <c r="B2" s="157" t="s">
        <v>202</v>
      </c>
      <c r="C2" s="164" t="str">
        <f>IF('様式１（業者）'!K23&lt;&gt;"",'様式１（業者）'!K23,"")</f>
        <v/>
      </c>
      <c r="D2" s="164"/>
      <c r="E2" s="164"/>
      <c r="F2" s="164"/>
      <c r="G2" s="164"/>
      <c r="H2" s="164"/>
      <c r="I2" s="164"/>
      <c r="J2" s="164"/>
      <c r="K2" s="164"/>
      <c r="L2" s="164"/>
      <c r="M2" s="190" t="s">
        <v>218</v>
      </c>
      <c r="N2" s="190"/>
      <c r="O2" s="190"/>
      <c r="P2" s="190"/>
      <c r="Q2" s="190"/>
      <c r="R2" s="190"/>
      <c r="S2" s="190"/>
      <c r="T2" s="190"/>
      <c r="U2" s="190"/>
      <c r="V2" s="190"/>
      <c r="W2" s="190"/>
    </row>
    <row r="3" spans="1:26">
      <c r="A3" s="150"/>
      <c r="B3" s="158" t="s">
        <v>39</v>
      </c>
      <c r="C3" s="165" t="s">
        <v>33</v>
      </c>
      <c r="D3" s="172"/>
      <c r="E3" s="172"/>
      <c r="F3" s="172"/>
      <c r="G3" s="172"/>
      <c r="H3" s="172"/>
      <c r="I3" s="172"/>
      <c r="J3" s="172"/>
      <c r="K3" s="172"/>
      <c r="L3" s="188"/>
      <c r="M3" s="165" t="s">
        <v>798</v>
      </c>
      <c r="N3" s="172"/>
      <c r="O3" s="172"/>
      <c r="P3" s="172"/>
      <c r="Q3" s="172"/>
      <c r="R3" s="172"/>
      <c r="S3" s="172"/>
      <c r="T3" s="172"/>
      <c r="U3" s="172"/>
      <c r="V3" s="188"/>
      <c r="W3" s="194" t="s">
        <v>800</v>
      </c>
    </row>
    <row r="4" spans="1:26" ht="16.5" customHeight="1">
      <c r="A4" s="151"/>
      <c r="B4" s="159"/>
      <c r="C4" s="241" t="s">
        <v>2500</v>
      </c>
      <c r="D4" s="173" t="s">
        <v>205</v>
      </c>
      <c r="E4" s="246" t="s">
        <v>503</v>
      </c>
      <c r="F4" s="173" t="s">
        <v>802</v>
      </c>
      <c r="G4" s="181" t="s">
        <v>801</v>
      </c>
      <c r="H4" s="241" t="s">
        <v>2500</v>
      </c>
      <c r="I4" s="173" t="s">
        <v>205</v>
      </c>
      <c r="J4" s="246" t="s">
        <v>2502</v>
      </c>
      <c r="K4" s="173" t="s">
        <v>802</v>
      </c>
      <c r="L4" s="181" t="s">
        <v>801</v>
      </c>
      <c r="M4" s="241" t="s">
        <v>760</v>
      </c>
      <c r="N4" s="173" t="s">
        <v>205</v>
      </c>
      <c r="O4" s="246" t="s">
        <v>503</v>
      </c>
      <c r="P4" s="173" t="s">
        <v>802</v>
      </c>
      <c r="Q4" s="181" t="s">
        <v>801</v>
      </c>
      <c r="R4" s="241"/>
      <c r="S4" s="173" t="s">
        <v>205</v>
      </c>
      <c r="T4" s="246"/>
      <c r="U4" s="173" t="s">
        <v>802</v>
      </c>
      <c r="V4" s="181" t="s">
        <v>801</v>
      </c>
      <c r="W4" s="195" t="s">
        <v>371</v>
      </c>
    </row>
    <row r="5" spans="1:26" ht="16.5" customHeight="1">
      <c r="A5" s="151"/>
      <c r="B5" s="159"/>
      <c r="C5" s="242" t="s">
        <v>2500</v>
      </c>
      <c r="D5" s="174" t="s">
        <v>205</v>
      </c>
      <c r="E5" s="247" t="s">
        <v>2501</v>
      </c>
      <c r="F5" s="174" t="s">
        <v>802</v>
      </c>
      <c r="G5" s="182" t="s">
        <v>804</v>
      </c>
      <c r="H5" s="242" t="s">
        <v>760</v>
      </c>
      <c r="I5" s="174" t="s">
        <v>205</v>
      </c>
      <c r="J5" s="247" t="s">
        <v>888</v>
      </c>
      <c r="K5" s="174" t="s">
        <v>802</v>
      </c>
      <c r="L5" s="182" t="s">
        <v>804</v>
      </c>
      <c r="M5" s="242" t="s">
        <v>2503</v>
      </c>
      <c r="N5" s="174" t="s">
        <v>205</v>
      </c>
      <c r="O5" s="247" t="s">
        <v>888</v>
      </c>
      <c r="P5" s="174" t="s">
        <v>802</v>
      </c>
      <c r="Q5" s="182" t="s">
        <v>804</v>
      </c>
      <c r="R5" s="242"/>
      <c r="S5" s="174" t="s">
        <v>205</v>
      </c>
      <c r="T5" s="247"/>
      <c r="U5" s="174" t="s">
        <v>802</v>
      </c>
      <c r="V5" s="182" t="s">
        <v>804</v>
      </c>
      <c r="W5" s="196"/>
    </row>
    <row r="6" spans="1:26" ht="16.5" customHeight="1">
      <c r="A6" s="151"/>
      <c r="B6" s="160"/>
      <c r="C6" s="168"/>
      <c r="D6" s="175"/>
      <c r="E6" s="180"/>
      <c r="F6" s="175"/>
      <c r="G6" s="183" t="s">
        <v>805</v>
      </c>
      <c r="H6" s="168"/>
      <c r="I6" s="175"/>
      <c r="J6" s="180"/>
      <c r="K6" s="175"/>
      <c r="L6" s="183" t="s">
        <v>805</v>
      </c>
      <c r="M6" s="168"/>
      <c r="N6" s="175"/>
      <c r="O6" s="180"/>
      <c r="P6" s="175"/>
      <c r="Q6" s="183" t="s">
        <v>805</v>
      </c>
      <c r="R6" s="168"/>
      <c r="S6" s="175"/>
      <c r="T6" s="180"/>
      <c r="U6" s="175"/>
      <c r="V6" s="183" t="s">
        <v>805</v>
      </c>
      <c r="W6" s="197" t="s">
        <v>805</v>
      </c>
    </row>
    <row r="7" spans="1:26" ht="27" customHeight="1">
      <c r="A7" s="152" t="s">
        <v>569</v>
      </c>
      <c r="B7" s="240" t="s">
        <v>806</v>
      </c>
      <c r="C7" s="243">
        <v>100</v>
      </c>
      <c r="D7" s="245"/>
      <c r="E7" s="245"/>
      <c r="F7" s="245"/>
      <c r="G7" s="248"/>
      <c r="H7" s="249">
        <v>100</v>
      </c>
      <c r="I7" s="250"/>
      <c r="J7" s="250"/>
      <c r="K7" s="250"/>
      <c r="L7" s="251"/>
      <c r="M7" s="252">
        <v>210</v>
      </c>
      <c r="N7" s="253"/>
      <c r="O7" s="253"/>
      <c r="P7" s="253"/>
      <c r="Q7" s="254"/>
      <c r="R7" s="252"/>
      <c r="S7" s="253"/>
      <c r="T7" s="253"/>
      <c r="U7" s="253"/>
      <c r="V7" s="254"/>
      <c r="W7" s="198">
        <f t="shared" ref="W7:W30" si="0">ROUND((C7+H7+M7+R7)/2,0)</f>
        <v>205</v>
      </c>
      <c r="Z7" s="200" t="s">
        <v>806</v>
      </c>
    </row>
    <row r="8" spans="1:26" ht="27" customHeight="1">
      <c r="A8" s="152" t="s">
        <v>269</v>
      </c>
      <c r="B8" s="240" t="s">
        <v>275</v>
      </c>
      <c r="C8" s="243">
        <v>200</v>
      </c>
      <c r="D8" s="245"/>
      <c r="E8" s="245"/>
      <c r="F8" s="245"/>
      <c r="G8" s="248"/>
      <c r="H8" s="243">
        <v>210</v>
      </c>
      <c r="I8" s="245"/>
      <c r="J8" s="245"/>
      <c r="K8" s="245"/>
      <c r="L8" s="248"/>
      <c r="M8" s="252">
        <v>420</v>
      </c>
      <c r="N8" s="253"/>
      <c r="O8" s="253"/>
      <c r="P8" s="253"/>
      <c r="Q8" s="254"/>
      <c r="R8" s="252"/>
      <c r="S8" s="253"/>
      <c r="T8" s="253"/>
      <c r="U8" s="253"/>
      <c r="V8" s="254"/>
      <c r="W8" s="198">
        <f t="shared" si="0"/>
        <v>415</v>
      </c>
      <c r="Z8" s="200" t="s">
        <v>521</v>
      </c>
    </row>
    <row r="9" spans="1:26" ht="27" customHeight="1">
      <c r="A9" s="152" t="s">
        <v>808</v>
      </c>
      <c r="B9" s="240"/>
      <c r="C9" s="243"/>
      <c r="D9" s="245"/>
      <c r="E9" s="245"/>
      <c r="F9" s="245"/>
      <c r="G9" s="248"/>
      <c r="H9" s="243"/>
      <c r="I9" s="245"/>
      <c r="J9" s="245"/>
      <c r="K9" s="245"/>
      <c r="L9" s="248"/>
      <c r="M9" s="252"/>
      <c r="N9" s="253"/>
      <c r="O9" s="253"/>
      <c r="P9" s="253"/>
      <c r="Q9" s="254"/>
      <c r="R9" s="252"/>
      <c r="S9" s="253"/>
      <c r="T9" s="253"/>
      <c r="U9" s="253"/>
      <c r="V9" s="254"/>
      <c r="W9" s="198">
        <f t="shared" si="0"/>
        <v>0</v>
      </c>
      <c r="Z9" s="200" t="s">
        <v>811</v>
      </c>
    </row>
    <row r="10" spans="1:26" ht="27" customHeight="1">
      <c r="A10" s="152" t="s">
        <v>817</v>
      </c>
      <c r="B10" s="240"/>
      <c r="C10" s="243"/>
      <c r="D10" s="245"/>
      <c r="E10" s="245"/>
      <c r="F10" s="245"/>
      <c r="G10" s="248"/>
      <c r="H10" s="243"/>
      <c r="I10" s="245"/>
      <c r="J10" s="245"/>
      <c r="K10" s="245"/>
      <c r="L10" s="248"/>
      <c r="M10" s="252"/>
      <c r="N10" s="253"/>
      <c r="O10" s="253"/>
      <c r="P10" s="253"/>
      <c r="Q10" s="254"/>
      <c r="R10" s="252"/>
      <c r="S10" s="253"/>
      <c r="T10" s="253"/>
      <c r="U10" s="253"/>
      <c r="V10" s="254"/>
      <c r="W10" s="198">
        <f t="shared" si="0"/>
        <v>0</v>
      </c>
      <c r="Z10" s="200" t="s">
        <v>275</v>
      </c>
    </row>
    <row r="11" spans="1:26" ht="27" customHeight="1">
      <c r="A11" s="152" t="s">
        <v>818</v>
      </c>
      <c r="B11" s="240"/>
      <c r="C11" s="243"/>
      <c r="D11" s="245"/>
      <c r="E11" s="245"/>
      <c r="F11" s="245"/>
      <c r="G11" s="248"/>
      <c r="H11" s="243"/>
      <c r="I11" s="245"/>
      <c r="J11" s="245"/>
      <c r="K11" s="245"/>
      <c r="L11" s="248"/>
      <c r="M11" s="252"/>
      <c r="N11" s="253"/>
      <c r="O11" s="253"/>
      <c r="P11" s="253"/>
      <c r="Q11" s="254"/>
      <c r="R11" s="252"/>
      <c r="S11" s="253"/>
      <c r="T11" s="253"/>
      <c r="U11" s="253"/>
      <c r="V11" s="254"/>
      <c r="W11" s="198">
        <f t="shared" si="0"/>
        <v>0</v>
      </c>
      <c r="Z11" s="200" t="s">
        <v>18</v>
      </c>
    </row>
    <row r="12" spans="1:26" ht="27" customHeight="1">
      <c r="A12" s="152" t="s">
        <v>820</v>
      </c>
      <c r="B12" s="240"/>
      <c r="C12" s="243"/>
      <c r="D12" s="245"/>
      <c r="E12" s="245"/>
      <c r="F12" s="245"/>
      <c r="G12" s="248"/>
      <c r="H12" s="243"/>
      <c r="I12" s="245"/>
      <c r="J12" s="245"/>
      <c r="K12" s="245"/>
      <c r="L12" s="248"/>
      <c r="M12" s="252"/>
      <c r="N12" s="253"/>
      <c r="O12" s="253"/>
      <c r="P12" s="253"/>
      <c r="Q12" s="254"/>
      <c r="R12" s="252"/>
      <c r="S12" s="253"/>
      <c r="T12" s="253"/>
      <c r="U12" s="253"/>
      <c r="V12" s="254"/>
      <c r="W12" s="198">
        <f t="shared" si="0"/>
        <v>0</v>
      </c>
      <c r="Z12" s="200" t="s">
        <v>386</v>
      </c>
    </row>
    <row r="13" spans="1:26" ht="27" customHeight="1">
      <c r="A13" s="152"/>
      <c r="B13" s="240"/>
      <c r="C13" s="243"/>
      <c r="D13" s="245"/>
      <c r="E13" s="245"/>
      <c r="F13" s="245"/>
      <c r="G13" s="248"/>
      <c r="H13" s="243"/>
      <c r="I13" s="245"/>
      <c r="J13" s="245"/>
      <c r="K13" s="245"/>
      <c r="L13" s="248"/>
      <c r="M13" s="252"/>
      <c r="N13" s="253"/>
      <c r="O13" s="253"/>
      <c r="P13" s="253"/>
      <c r="Q13" s="254"/>
      <c r="R13" s="252"/>
      <c r="S13" s="253"/>
      <c r="T13" s="253"/>
      <c r="U13" s="253"/>
      <c r="V13" s="254"/>
      <c r="W13" s="198">
        <f t="shared" si="0"/>
        <v>0</v>
      </c>
      <c r="Z13" s="200" t="s">
        <v>394</v>
      </c>
    </row>
    <row r="14" spans="1:26" ht="27" customHeight="1">
      <c r="A14" s="152"/>
      <c r="B14" s="240"/>
      <c r="C14" s="243"/>
      <c r="D14" s="245"/>
      <c r="E14" s="245"/>
      <c r="F14" s="245"/>
      <c r="G14" s="248"/>
      <c r="H14" s="243"/>
      <c r="I14" s="245"/>
      <c r="J14" s="245"/>
      <c r="K14" s="245"/>
      <c r="L14" s="248"/>
      <c r="M14" s="252"/>
      <c r="N14" s="253"/>
      <c r="O14" s="253"/>
      <c r="P14" s="253"/>
      <c r="Q14" s="254"/>
      <c r="R14" s="252"/>
      <c r="S14" s="253"/>
      <c r="T14" s="253"/>
      <c r="U14" s="253"/>
      <c r="V14" s="254"/>
      <c r="W14" s="198">
        <f t="shared" si="0"/>
        <v>0</v>
      </c>
      <c r="Z14" s="200" t="s">
        <v>823</v>
      </c>
    </row>
    <row r="15" spans="1:26" ht="27" customHeight="1">
      <c r="A15" s="152"/>
      <c r="B15" s="240"/>
      <c r="C15" s="243"/>
      <c r="D15" s="245"/>
      <c r="E15" s="245"/>
      <c r="F15" s="245"/>
      <c r="G15" s="248"/>
      <c r="H15" s="243"/>
      <c r="I15" s="245"/>
      <c r="J15" s="245"/>
      <c r="K15" s="245"/>
      <c r="L15" s="248"/>
      <c r="M15" s="252"/>
      <c r="N15" s="253"/>
      <c r="O15" s="253"/>
      <c r="P15" s="253"/>
      <c r="Q15" s="254"/>
      <c r="R15" s="252"/>
      <c r="S15" s="253"/>
      <c r="T15" s="253"/>
      <c r="U15" s="253"/>
      <c r="V15" s="254"/>
      <c r="W15" s="198">
        <f t="shared" si="0"/>
        <v>0</v>
      </c>
      <c r="Z15" s="200" t="s">
        <v>824</v>
      </c>
    </row>
    <row r="16" spans="1:26" ht="27" customHeight="1">
      <c r="A16" s="152"/>
      <c r="B16" s="240"/>
      <c r="C16" s="243"/>
      <c r="D16" s="245"/>
      <c r="E16" s="245"/>
      <c r="F16" s="245"/>
      <c r="G16" s="248"/>
      <c r="H16" s="243"/>
      <c r="I16" s="245"/>
      <c r="J16" s="245"/>
      <c r="K16" s="245"/>
      <c r="L16" s="248"/>
      <c r="M16" s="252"/>
      <c r="N16" s="253"/>
      <c r="O16" s="253"/>
      <c r="P16" s="253"/>
      <c r="Q16" s="254"/>
      <c r="R16" s="252"/>
      <c r="S16" s="253"/>
      <c r="T16" s="253"/>
      <c r="U16" s="253"/>
      <c r="V16" s="254"/>
      <c r="W16" s="198">
        <f t="shared" si="0"/>
        <v>0</v>
      </c>
      <c r="Z16" s="200" t="s">
        <v>763</v>
      </c>
    </row>
    <row r="17" spans="1:26" ht="27" customHeight="1">
      <c r="A17" s="152"/>
      <c r="B17" s="240"/>
      <c r="C17" s="243"/>
      <c r="D17" s="245"/>
      <c r="E17" s="245"/>
      <c r="F17" s="245"/>
      <c r="G17" s="248"/>
      <c r="H17" s="243"/>
      <c r="I17" s="245"/>
      <c r="J17" s="245"/>
      <c r="K17" s="245"/>
      <c r="L17" s="248"/>
      <c r="M17" s="252"/>
      <c r="N17" s="253"/>
      <c r="O17" s="253"/>
      <c r="P17" s="253"/>
      <c r="Q17" s="254"/>
      <c r="R17" s="252"/>
      <c r="S17" s="253"/>
      <c r="T17" s="253"/>
      <c r="U17" s="253"/>
      <c r="V17" s="254"/>
      <c r="W17" s="198">
        <f t="shared" si="0"/>
        <v>0</v>
      </c>
      <c r="Z17" s="200" t="s">
        <v>832</v>
      </c>
    </row>
    <row r="18" spans="1:26" ht="27" customHeight="1">
      <c r="A18" s="152"/>
      <c r="B18" s="240"/>
      <c r="C18" s="243"/>
      <c r="D18" s="245"/>
      <c r="E18" s="245"/>
      <c r="F18" s="245"/>
      <c r="G18" s="248"/>
      <c r="H18" s="243"/>
      <c r="I18" s="245"/>
      <c r="J18" s="245"/>
      <c r="K18" s="245"/>
      <c r="L18" s="248"/>
      <c r="M18" s="252"/>
      <c r="N18" s="253"/>
      <c r="O18" s="253"/>
      <c r="P18" s="253"/>
      <c r="Q18" s="254"/>
      <c r="R18" s="252"/>
      <c r="S18" s="253"/>
      <c r="T18" s="253"/>
      <c r="U18" s="253"/>
      <c r="V18" s="254"/>
      <c r="W18" s="198">
        <f t="shared" si="0"/>
        <v>0</v>
      </c>
      <c r="Z18" s="200" t="s">
        <v>737</v>
      </c>
    </row>
    <row r="19" spans="1:26" ht="27" customHeight="1">
      <c r="A19" s="152"/>
      <c r="B19" s="240"/>
      <c r="C19" s="243"/>
      <c r="D19" s="245"/>
      <c r="E19" s="245"/>
      <c r="F19" s="245"/>
      <c r="G19" s="248"/>
      <c r="H19" s="243"/>
      <c r="I19" s="245"/>
      <c r="J19" s="245"/>
      <c r="K19" s="245"/>
      <c r="L19" s="248"/>
      <c r="M19" s="252"/>
      <c r="N19" s="253"/>
      <c r="O19" s="253"/>
      <c r="P19" s="253"/>
      <c r="Q19" s="254"/>
      <c r="R19" s="252"/>
      <c r="S19" s="253"/>
      <c r="T19" s="253"/>
      <c r="U19" s="253"/>
      <c r="V19" s="254"/>
      <c r="W19" s="198">
        <f t="shared" si="0"/>
        <v>0</v>
      </c>
      <c r="Z19" s="200" t="s">
        <v>705</v>
      </c>
    </row>
    <row r="20" spans="1:26" ht="27" customHeight="1">
      <c r="A20" s="152"/>
      <c r="B20" s="240"/>
      <c r="C20" s="243"/>
      <c r="D20" s="245"/>
      <c r="E20" s="245"/>
      <c r="F20" s="245"/>
      <c r="G20" s="248"/>
      <c r="H20" s="243"/>
      <c r="I20" s="245"/>
      <c r="J20" s="245"/>
      <c r="K20" s="245"/>
      <c r="L20" s="248"/>
      <c r="M20" s="252"/>
      <c r="N20" s="253"/>
      <c r="O20" s="253"/>
      <c r="P20" s="253"/>
      <c r="Q20" s="254"/>
      <c r="R20" s="252"/>
      <c r="S20" s="253"/>
      <c r="T20" s="253"/>
      <c r="U20" s="253"/>
      <c r="V20" s="254"/>
      <c r="W20" s="198">
        <f t="shared" si="0"/>
        <v>0</v>
      </c>
      <c r="Z20" s="200" t="s">
        <v>86</v>
      </c>
    </row>
    <row r="21" spans="1:26" ht="27" customHeight="1">
      <c r="A21" s="152"/>
      <c r="B21" s="240"/>
      <c r="C21" s="243"/>
      <c r="D21" s="245"/>
      <c r="E21" s="245"/>
      <c r="F21" s="245"/>
      <c r="G21" s="248"/>
      <c r="H21" s="243"/>
      <c r="I21" s="245"/>
      <c r="J21" s="245"/>
      <c r="K21" s="245"/>
      <c r="L21" s="248"/>
      <c r="M21" s="252"/>
      <c r="N21" s="253"/>
      <c r="O21" s="253"/>
      <c r="P21" s="253"/>
      <c r="Q21" s="254"/>
      <c r="R21" s="252"/>
      <c r="S21" s="253"/>
      <c r="T21" s="253"/>
      <c r="U21" s="253"/>
      <c r="V21" s="254"/>
      <c r="W21" s="198">
        <f t="shared" si="0"/>
        <v>0</v>
      </c>
      <c r="Z21" s="200" t="s">
        <v>833</v>
      </c>
    </row>
    <row r="22" spans="1:26" ht="27" customHeight="1">
      <c r="A22" s="152"/>
      <c r="B22" s="240"/>
      <c r="C22" s="243"/>
      <c r="D22" s="245"/>
      <c r="E22" s="245"/>
      <c r="F22" s="245"/>
      <c r="G22" s="248"/>
      <c r="H22" s="243"/>
      <c r="I22" s="245"/>
      <c r="J22" s="245"/>
      <c r="K22" s="245"/>
      <c r="L22" s="248"/>
      <c r="M22" s="252"/>
      <c r="N22" s="253"/>
      <c r="O22" s="253"/>
      <c r="P22" s="253"/>
      <c r="Q22" s="254"/>
      <c r="R22" s="252"/>
      <c r="S22" s="253"/>
      <c r="T22" s="253"/>
      <c r="U22" s="253"/>
      <c r="V22" s="254"/>
      <c r="W22" s="198">
        <f t="shared" si="0"/>
        <v>0</v>
      </c>
      <c r="Z22" s="200" t="s">
        <v>665</v>
      </c>
    </row>
    <row r="23" spans="1:26" ht="27" customHeight="1">
      <c r="A23" s="152"/>
      <c r="B23" s="240"/>
      <c r="C23" s="243"/>
      <c r="D23" s="245"/>
      <c r="E23" s="245"/>
      <c r="F23" s="245"/>
      <c r="G23" s="248"/>
      <c r="H23" s="243"/>
      <c r="I23" s="245"/>
      <c r="J23" s="245"/>
      <c r="K23" s="245"/>
      <c r="L23" s="248"/>
      <c r="M23" s="252"/>
      <c r="N23" s="253"/>
      <c r="O23" s="253"/>
      <c r="P23" s="253"/>
      <c r="Q23" s="254"/>
      <c r="R23" s="252"/>
      <c r="S23" s="253"/>
      <c r="T23" s="253"/>
      <c r="U23" s="253"/>
      <c r="V23" s="254"/>
      <c r="W23" s="198">
        <f t="shared" si="0"/>
        <v>0</v>
      </c>
      <c r="Z23" s="200" t="s">
        <v>835</v>
      </c>
    </row>
    <row r="24" spans="1:26" ht="27" customHeight="1">
      <c r="A24" s="152"/>
      <c r="B24" s="240"/>
      <c r="C24" s="243"/>
      <c r="D24" s="245"/>
      <c r="E24" s="245"/>
      <c r="F24" s="245"/>
      <c r="G24" s="248"/>
      <c r="H24" s="243"/>
      <c r="I24" s="245"/>
      <c r="J24" s="245"/>
      <c r="K24" s="245"/>
      <c r="L24" s="248"/>
      <c r="M24" s="252"/>
      <c r="N24" s="253"/>
      <c r="O24" s="253"/>
      <c r="P24" s="253"/>
      <c r="Q24" s="254"/>
      <c r="R24" s="252"/>
      <c r="S24" s="253"/>
      <c r="T24" s="253"/>
      <c r="U24" s="253"/>
      <c r="V24" s="254"/>
      <c r="W24" s="198">
        <f t="shared" si="0"/>
        <v>0</v>
      </c>
      <c r="Z24" s="200" t="s">
        <v>836</v>
      </c>
    </row>
    <row r="25" spans="1:26" ht="27" customHeight="1">
      <c r="A25" s="152"/>
      <c r="B25" s="240"/>
      <c r="C25" s="243"/>
      <c r="D25" s="245"/>
      <c r="E25" s="245"/>
      <c r="F25" s="245"/>
      <c r="G25" s="248"/>
      <c r="H25" s="243"/>
      <c r="I25" s="245"/>
      <c r="J25" s="245"/>
      <c r="K25" s="245"/>
      <c r="L25" s="248"/>
      <c r="M25" s="252"/>
      <c r="N25" s="253"/>
      <c r="O25" s="253"/>
      <c r="P25" s="253"/>
      <c r="Q25" s="254"/>
      <c r="R25" s="252"/>
      <c r="S25" s="253"/>
      <c r="T25" s="253"/>
      <c r="U25" s="253"/>
      <c r="V25" s="254"/>
      <c r="W25" s="198">
        <f t="shared" si="0"/>
        <v>0</v>
      </c>
      <c r="Z25" s="200" t="s">
        <v>839</v>
      </c>
    </row>
    <row r="26" spans="1:26" ht="27" customHeight="1">
      <c r="A26" s="152"/>
      <c r="B26" s="240"/>
      <c r="C26" s="243"/>
      <c r="D26" s="245"/>
      <c r="E26" s="245"/>
      <c r="F26" s="245"/>
      <c r="G26" s="248"/>
      <c r="H26" s="243"/>
      <c r="I26" s="245"/>
      <c r="J26" s="245"/>
      <c r="K26" s="245"/>
      <c r="L26" s="248"/>
      <c r="M26" s="252"/>
      <c r="N26" s="253"/>
      <c r="O26" s="253"/>
      <c r="P26" s="253"/>
      <c r="Q26" s="254"/>
      <c r="R26" s="252"/>
      <c r="S26" s="253"/>
      <c r="T26" s="253"/>
      <c r="U26" s="253"/>
      <c r="V26" s="254"/>
      <c r="W26" s="198">
        <f t="shared" si="0"/>
        <v>0</v>
      </c>
      <c r="Z26" s="200" t="s">
        <v>841</v>
      </c>
    </row>
    <row r="27" spans="1:26" ht="27" customHeight="1">
      <c r="A27" s="152"/>
      <c r="B27" s="240"/>
      <c r="C27" s="243"/>
      <c r="D27" s="245"/>
      <c r="E27" s="245"/>
      <c r="F27" s="245"/>
      <c r="G27" s="248"/>
      <c r="H27" s="243"/>
      <c r="I27" s="245"/>
      <c r="J27" s="245"/>
      <c r="K27" s="245"/>
      <c r="L27" s="248"/>
      <c r="M27" s="252"/>
      <c r="N27" s="253"/>
      <c r="O27" s="253"/>
      <c r="P27" s="253"/>
      <c r="Q27" s="254"/>
      <c r="R27" s="252"/>
      <c r="S27" s="253"/>
      <c r="T27" s="253"/>
      <c r="U27" s="253"/>
      <c r="V27" s="254"/>
      <c r="W27" s="198">
        <f t="shared" si="0"/>
        <v>0</v>
      </c>
      <c r="Z27" s="200" t="s">
        <v>847</v>
      </c>
    </row>
    <row r="28" spans="1:26" ht="27" customHeight="1">
      <c r="A28" s="152"/>
      <c r="B28" s="240"/>
      <c r="C28" s="243"/>
      <c r="D28" s="245"/>
      <c r="E28" s="245"/>
      <c r="F28" s="245"/>
      <c r="G28" s="248"/>
      <c r="H28" s="243"/>
      <c r="I28" s="245"/>
      <c r="J28" s="245"/>
      <c r="K28" s="245"/>
      <c r="L28" s="248"/>
      <c r="M28" s="252"/>
      <c r="N28" s="253"/>
      <c r="O28" s="253"/>
      <c r="P28" s="253"/>
      <c r="Q28" s="254"/>
      <c r="R28" s="252"/>
      <c r="S28" s="253"/>
      <c r="T28" s="253"/>
      <c r="U28" s="253"/>
      <c r="V28" s="254"/>
      <c r="W28" s="198">
        <f t="shared" si="0"/>
        <v>0</v>
      </c>
      <c r="Z28" s="200" t="s">
        <v>850</v>
      </c>
    </row>
    <row r="29" spans="1:26" ht="27" customHeight="1">
      <c r="A29" s="153"/>
      <c r="B29" s="240"/>
      <c r="C29" s="243"/>
      <c r="D29" s="245"/>
      <c r="E29" s="245"/>
      <c r="F29" s="245"/>
      <c r="G29" s="248"/>
      <c r="H29" s="243"/>
      <c r="I29" s="245"/>
      <c r="J29" s="245"/>
      <c r="K29" s="245"/>
      <c r="L29" s="248"/>
      <c r="M29" s="243"/>
      <c r="N29" s="245"/>
      <c r="O29" s="245"/>
      <c r="P29" s="245"/>
      <c r="Q29" s="248"/>
      <c r="R29" s="243"/>
      <c r="S29" s="245"/>
      <c r="T29" s="245"/>
      <c r="U29" s="245"/>
      <c r="V29" s="248"/>
      <c r="W29" s="198">
        <f t="shared" si="0"/>
        <v>0</v>
      </c>
      <c r="Z29" s="200" t="s">
        <v>851</v>
      </c>
    </row>
    <row r="30" spans="1:26" ht="27" customHeight="1">
      <c r="A30" s="154" t="s">
        <v>854</v>
      </c>
      <c r="B30" s="162"/>
      <c r="C30" s="244">
        <v>100</v>
      </c>
      <c r="D30" s="244"/>
      <c r="E30" s="244"/>
      <c r="F30" s="244"/>
      <c r="G30" s="244"/>
      <c r="H30" s="244">
        <v>100</v>
      </c>
      <c r="I30" s="244"/>
      <c r="J30" s="244"/>
      <c r="K30" s="244"/>
      <c r="L30" s="244"/>
      <c r="M30" s="244">
        <v>100</v>
      </c>
      <c r="N30" s="244"/>
      <c r="O30" s="244"/>
      <c r="P30" s="244"/>
      <c r="Q30" s="244"/>
      <c r="R30" s="244"/>
      <c r="S30" s="244"/>
      <c r="T30" s="244"/>
      <c r="U30" s="244"/>
      <c r="V30" s="244"/>
      <c r="W30" s="198">
        <f t="shared" si="0"/>
        <v>150</v>
      </c>
      <c r="Z30" s="146" t="s">
        <v>856</v>
      </c>
    </row>
    <row r="31" spans="1:26" ht="27" customHeight="1">
      <c r="A31" s="155" t="s">
        <v>156</v>
      </c>
      <c r="B31" s="163"/>
      <c r="C31" s="171">
        <f>SUM(C7:G29,C30)</f>
        <v>400</v>
      </c>
      <c r="D31" s="177"/>
      <c r="E31" s="177"/>
      <c r="F31" s="177"/>
      <c r="G31" s="185"/>
      <c r="H31" s="171">
        <f>SUM(H7:L29,H30)</f>
        <v>410</v>
      </c>
      <c r="I31" s="177"/>
      <c r="J31" s="177"/>
      <c r="K31" s="177"/>
      <c r="L31" s="185"/>
      <c r="M31" s="171">
        <f>SUM(M7:Q29,M30)</f>
        <v>730</v>
      </c>
      <c r="N31" s="177"/>
      <c r="O31" s="177"/>
      <c r="P31" s="177"/>
      <c r="Q31" s="185"/>
      <c r="R31" s="171">
        <f>SUM(R7:V29,R30)</f>
        <v>0</v>
      </c>
      <c r="S31" s="177"/>
      <c r="T31" s="177"/>
      <c r="U31" s="177"/>
      <c r="V31" s="185"/>
      <c r="W31" s="199">
        <f>SUM(W7:W29,W30)</f>
        <v>770</v>
      </c>
      <c r="Z31" s="200"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5">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30">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list" allowBlank="1" showDropDown="0" showInputMessage="1" showErrorMessage="1" error="選択肢の中から該当する年を選択して下さい。" prompt="該当する年を選択して下さい。" sqref="C4:C5 H4:H5 M4:M5 R4:R5">
      <formula1>"平成26,,平成27,平成28,平成29,平成30,平成31,令和元,令和2,令和3"</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A1:C21"/>
  <sheetViews>
    <sheetView workbookViewId="0">
      <selection activeCell="C19" sqref="C19"/>
    </sheetView>
  </sheetViews>
  <sheetFormatPr defaultRowHeight="13.5"/>
  <cols>
    <col min="1" max="1" width="15.5703125" customWidth="1"/>
    <col min="2" max="2" width="10.140625" customWidth="1"/>
  </cols>
  <sheetData>
    <row r="1" spans="1:3">
      <c r="A1" t="s">
        <v>868</v>
      </c>
      <c r="B1" s="258" t="s">
        <v>2514</v>
      </c>
      <c r="C1" t="str">
        <f>VLOOKUP(B1,A12:B21,2,FALSE)</f>
        <v>08</v>
      </c>
    </row>
    <row r="3" spans="1:3">
      <c r="A3" t="s">
        <v>878</v>
      </c>
    </row>
    <row r="4" spans="1:3">
      <c r="A4" s="255" t="str">
        <f>"また「"&amp;'様式１（業者）'!B36&amp;"．"&amp;'様式１（業者）'!C36&amp;"」～"&amp;'様式１（業者）'!B46&amp;"．"&amp;'様式１（業者）'!C46&amp;"」に示す者を代理人と定め、以下の権限について委譲します。"</f>
        <v>また「15．事業所名称」～25．事業所FAX番号」に示す者を代理人と定め、以下の権限について委譲します。</v>
      </c>
    </row>
    <row r="5" spans="1:3">
      <c r="A5" s="256" t="s">
        <v>882</v>
      </c>
    </row>
    <row r="6" spans="1:3">
      <c r="A6" s="255" t="s">
        <v>795</v>
      </c>
    </row>
    <row r="12" spans="1:3">
      <c r="A12" s="257" t="s">
        <v>751</v>
      </c>
      <c r="B12" s="257" t="s">
        <v>702</v>
      </c>
    </row>
    <row r="13" spans="1:3">
      <c r="A13" s="257" t="s">
        <v>883</v>
      </c>
      <c r="B13" s="257" t="s">
        <v>885</v>
      </c>
    </row>
    <row r="14" spans="1:3">
      <c r="A14" s="257" t="s">
        <v>706</v>
      </c>
      <c r="B14" s="257" t="s">
        <v>888</v>
      </c>
    </row>
    <row r="15" spans="1:3">
      <c r="A15" s="257" t="s">
        <v>892</v>
      </c>
      <c r="B15" s="257" t="s">
        <v>503</v>
      </c>
    </row>
    <row r="16" spans="1:3">
      <c r="A16" s="257" t="s">
        <v>893</v>
      </c>
      <c r="B16" s="257" t="s">
        <v>862</v>
      </c>
    </row>
    <row r="17" spans="1:2">
      <c r="A17" t="s">
        <v>876</v>
      </c>
      <c r="B17" s="257" t="s">
        <v>2509</v>
      </c>
    </row>
    <row r="18" spans="1:2">
      <c r="A18" t="s">
        <v>242</v>
      </c>
      <c r="B18" s="257" t="s">
        <v>2510</v>
      </c>
    </row>
    <row r="19" spans="1:2">
      <c r="A19" t="s">
        <v>2514</v>
      </c>
      <c r="B19" s="257" t="s">
        <v>1897</v>
      </c>
    </row>
    <row r="20" spans="1:2">
      <c r="A20" t="s">
        <v>2519</v>
      </c>
      <c r="B20" s="257" t="s">
        <v>2501</v>
      </c>
    </row>
    <row r="21" spans="1:2">
      <c r="A21" t="s">
        <v>1162</v>
      </c>
      <c r="B21" s="257" t="s">
        <v>2502</v>
      </c>
    </row>
  </sheetData>
  <phoneticPr fontId="21"/>
  <dataValidations count="1">
    <dataValidation type="list" allowBlank="1" showDropDown="0" showInputMessage="1" showErrorMessage="1" sqref="B1">
      <formula1>$A$12:$A$21</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E63"/>
  <sheetViews>
    <sheetView topLeftCell="A46" workbookViewId="0">
      <selection activeCell="C19" sqref="C19"/>
    </sheetView>
  </sheetViews>
  <sheetFormatPr defaultColWidth="9" defaultRowHeight="12"/>
  <cols>
    <col min="1" max="1" width="3.42578125" style="259" bestFit="1" customWidth="1"/>
    <col min="2" max="2" width="22.28515625" style="259" bestFit="1" customWidth="1"/>
    <col min="3" max="3" width="64.5703125" style="259" customWidth="1"/>
    <col min="4" max="4" width="32.7109375" style="259" customWidth="1"/>
    <col min="5" max="5" width="9" style="259" bestFit="1" customWidth="0"/>
    <col min="6" max="16384" width="9" style="259"/>
  </cols>
  <sheetData>
    <row r="1" spans="1:5">
      <c r="A1" s="260" t="s">
        <v>896</v>
      </c>
    </row>
    <row r="2" spans="1:5">
      <c r="A2" s="259" t="s">
        <v>56</v>
      </c>
      <c r="B2" s="259" t="s">
        <v>1</v>
      </c>
      <c r="C2" s="259" t="s">
        <v>29</v>
      </c>
      <c r="D2" s="259" t="s">
        <v>668</v>
      </c>
      <c r="E2" s="259" t="s">
        <v>901</v>
      </c>
    </row>
    <row r="3" spans="1:5" ht="24">
      <c r="A3" s="259">
        <v>0</v>
      </c>
      <c r="B3" s="261" t="s">
        <v>41</v>
      </c>
      <c r="C3" s="262" t="s">
        <v>909</v>
      </c>
    </row>
    <row r="4" spans="1:5">
      <c r="A4" s="259">
        <v>0</v>
      </c>
      <c r="B4" s="261" t="s">
        <v>9</v>
      </c>
      <c r="C4" s="262" t="s">
        <v>906</v>
      </c>
    </row>
    <row r="5" spans="1:5">
      <c r="A5" s="259">
        <v>0</v>
      </c>
      <c r="B5" s="261" t="s">
        <v>140</v>
      </c>
      <c r="C5" s="262" t="s">
        <v>906</v>
      </c>
    </row>
    <row r="6" spans="1:5" ht="36">
      <c r="A6" s="259">
        <v>1</v>
      </c>
      <c r="B6" s="259" t="s">
        <v>62</v>
      </c>
      <c r="C6" s="262" t="s">
        <v>103</v>
      </c>
      <c r="D6" s="262" t="s">
        <v>290</v>
      </c>
      <c r="E6" s="259" t="s">
        <v>332</v>
      </c>
    </row>
    <row r="7" spans="1:5">
      <c r="A7" s="259">
        <v>2</v>
      </c>
      <c r="B7" s="259" t="s">
        <v>31</v>
      </c>
      <c r="C7" s="259" t="s">
        <v>643</v>
      </c>
      <c r="E7" s="259" t="s">
        <v>332</v>
      </c>
    </row>
    <row r="8" spans="1:5" ht="36">
      <c r="A8" s="259">
        <v>3</v>
      </c>
      <c r="B8" s="259" t="s">
        <v>69</v>
      </c>
      <c r="C8" s="262" t="s">
        <v>913</v>
      </c>
      <c r="D8" s="262"/>
      <c r="E8" s="259" t="s">
        <v>918</v>
      </c>
    </row>
    <row r="9" spans="1:5">
      <c r="A9" s="259">
        <v>4</v>
      </c>
      <c r="B9" s="259" t="s">
        <v>72</v>
      </c>
      <c r="C9" s="259" t="s">
        <v>643</v>
      </c>
      <c r="E9" s="259" t="s">
        <v>332</v>
      </c>
    </row>
    <row r="10" spans="1:5">
      <c r="A10" s="259">
        <v>5</v>
      </c>
      <c r="B10" s="259" t="s">
        <v>84</v>
      </c>
      <c r="C10" s="259" t="s">
        <v>643</v>
      </c>
      <c r="E10" s="259" t="s">
        <v>332</v>
      </c>
    </row>
    <row r="11" spans="1:5" ht="36">
      <c r="A11" s="259">
        <v>6</v>
      </c>
      <c r="B11" s="259" t="s">
        <v>512</v>
      </c>
      <c r="C11" s="262" t="s">
        <v>919</v>
      </c>
      <c r="D11" s="262"/>
      <c r="E11" s="259" t="s">
        <v>918</v>
      </c>
    </row>
    <row r="12" spans="1:5">
      <c r="A12" s="259">
        <v>7</v>
      </c>
      <c r="B12" s="259" t="s">
        <v>88</v>
      </c>
      <c r="C12" s="262" t="s">
        <v>920</v>
      </c>
      <c r="D12" s="262" t="s">
        <v>922</v>
      </c>
      <c r="E12" s="259" t="s">
        <v>924</v>
      </c>
    </row>
    <row r="13" spans="1:5">
      <c r="A13" s="259">
        <v>7</v>
      </c>
      <c r="B13" s="259" t="s">
        <v>88</v>
      </c>
      <c r="C13" s="262" t="s">
        <v>620</v>
      </c>
      <c r="D13" s="262" t="s">
        <v>490</v>
      </c>
      <c r="E13" s="259" t="s">
        <v>924</v>
      </c>
    </row>
    <row r="14" spans="1:5">
      <c r="A14" s="259">
        <v>8</v>
      </c>
      <c r="B14" s="259" t="s">
        <v>102</v>
      </c>
      <c r="C14" s="259" t="s">
        <v>638</v>
      </c>
      <c r="E14" s="259" t="s">
        <v>332</v>
      </c>
    </row>
    <row r="15" spans="1:5">
      <c r="A15" s="259">
        <v>9</v>
      </c>
      <c r="B15" s="259" t="s">
        <v>113</v>
      </c>
      <c r="C15" s="259" t="s">
        <v>927</v>
      </c>
      <c r="E15" s="259" t="s">
        <v>332</v>
      </c>
    </row>
    <row r="16" spans="1:5" ht="24">
      <c r="A16" s="259">
        <v>10</v>
      </c>
      <c r="B16" s="259" t="s">
        <v>115</v>
      </c>
      <c r="C16" s="262" t="s">
        <v>929</v>
      </c>
      <c r="D16" s="262"/>
      <c r="E16" s="259" t="s">
        <v>332</v>
      </c>
    </row>
    <row r="17" spans="1:5" ht="24">
      <c r="A17" s="259">
        <v>11</v>
      </c>
      <c r="B17" s="259" t="s">
        <v>116</v>
      </c>
      <c r="C17" s="262" t="s">
        <v>869</v>
      </c>
      <c r="D17" s="262"/>
      <c r="E17" s="259" t="s">
        <v>918</v>
      </c>
    </row>
    <row r="18" spans="1:5">
      <c r="A18" s="259">
        <v>12</v>
      </c>
      <c r="B18" s="259" t="s">
        <v>122</v>
      </c>
      <c r="C18" s="259" t="s">
        <v>930</v>
      </c>
      <c r="D18" s="259" t="s">
        <v>439</v>
      </c>
      <c r="E18" s="259" t="s">
        <v>924</v>
      </c>
    </row>
    <row r="19" spans="1:5">
      <c r="A19" s="259">
        <v>12</v>
      </c>
      <c r="B19" s="259" t="s">
        <v>122</v>
      </c>
      <c r="C19" s="259" t="s">
        <v>565</v>
      </c>
      <c r="D19" s="259" t="s">
        <v>708</v>
      </c>
      <c r="E19" s="259" t="s">
        <v>924</v>
      </c>
    </row>
    <row r="20" spans="1:5">
      <c r="A20" s="259">
        <v>12</v>
      </c>
      <c r="B20" s="259" t="s">
        <v>122</v>
      </c>
      <c r="C20" s="259" t="s">
        <v>934</v>
      </c>
      <c r="D20" s="259" t="s">
        <v>941</v>
      </c>
      <c r="E20" s="259" t="s">
        <v>924</v>
      </c>
    </row>
    <row r="21" spans="1:5">
      <c r="A21" s="259">
        <v>13</v>
      </c>
      <c r="B21" s="259" t="s">
        <v>129</v>
      </c>
      <c r="C21" s="259" t="s">
        <v>849</v>
      </c>
      <c r="D21" s="259" t="s">
        <v>439</v>
      </c>
      <c r="E21" s="259" t="s">
        <v>924</v>
      </c>
    </row>
    <row r="22" spans="1:5">
      <c r="A22" s="259">
        <v>13</v>
      </c>
      <c r="B22" s="259" t="s">
        <v>129</v>
      </c>
      <c r="C22" s="259" t="s">
        <v>761</v>
      </c>
      <c r="D22" s="259" t="s">
        <v>708</v>
      </c>
      <c r="E22" s="259" t="s">
        <v>924</v>
      </c>
    </row>
    <row r="23" spans="1:5">
      <c r="A23" s="259">
        <v>13</v>
      </c>
      <c r="B23" s="259" t="s">
        <v>129</v>
      </c>
      <c r="C23" s="259" t="s">
        <v>944</v>
      </c>
      <c r="D23" s="259" t="s">
        <v>941</v>
      </c>
      <c r="E23" s="259" t="s">
        <v>924</v>
      </c>
    </row>
    <row r="24" spans="1:5" ht="36">
      <c r="A24" s="259">
        <v>14</v>
      </c>
      <c r="B24" s="259" t="s">
        <v>136</v>
      </c>
      <c r="C24" s="262" t="s">
        <v>814</v>
      </c>
      <c r="D24" s="262" t="s">
        <v>290</v>
      </c>
      <c r="E24" s="259" t="s">
        <v>332</v>
      </c>
    </row>
    <row r="25" spans="1:5" ht="24">
      <c r="A25" s="259">
        <v>15</v>
      </c>
      <c r="B25" s="259" t="s">
        <v>142</v>
      </c>
      <c r="C25" s="262" t="s">
        <v>712</v>
      </c>
      <c r="D25" s="262"/>
      <c r="E25" s="259" t="s">
        <v>332</v>
      </c>
    </row>
    <row r="26" spans="1:5" ht="24">
      <c r="A26" s="259">
        <v>16</v>
      </c>
      <c r="B26" s="259" t="s">
        <v>154</v>
      </c>
      <c r="C26" s="262" t="s">
        <v>657</v>
      </c>
      <c r="D26" s="262" t="s">
        <v>922</v>
      </c>
      <c r="E26" s="259" t="s">
        <v>924</v>
      </c>
    </row>
    <row r="27" spans="1:5" ht="24">
      <c r="A27" s="259">
        <v>16</v>
      </c>
      <c r="B27" s="259" t="s">
        <v>154</v>
      </c>
      <c r="C27" s="262" t="s">
        <v>481</v>
      </c>
      <c r="D27" s="262" t="s">
        <v>490</v>
      </c>
      <c r="E27" s="259" t="s">
        <v>924</v>
      </c>
    </row>
    <row r="28" spans="1:5" ht="24">
      <c r="A28" s="259">
        <v>17</v>
      </c>
      <c r="B28" s="259" t="s">
        <v>161</v>
      </c>
      <c r="C28" s="262" t="s">
        <v>778</v>
      </c>
      <c r="D28" s="262"/>
      <c r="E28" s="259" t="s">
        <v>332</v>
      </c>
    </row>
    <row r="29" spans="1:5" ht="24">
      <c r="A29" s="259">
        <v>18</v>
      </c>
      <c r="B29" s="259" t="s">
        <v>157</v>
      </c>
      <c r="C29" s="262" t="s">
        <v>852</v>
      </c>
      <c r="D29" s="262"/>
      <c r="E29" s="259" t="s">
        <v>332</v>
      </c>
    </row>
    <row r="30" spans="1:5" ht="36">
      <c r="A30" s="259">
        <v>19</v>
      </c>
      <c r="B30" s="259" t="s">
        <v>75</v>
      </c>
      <c r="C30" s="262" t="s">
        <v>452</v>
      </c>
      <c r="D30" s="262"/>
      <c r="E30" s="259" t="s">
        <v>332</v>
      </c>
    </row>
    <row r="31" spans="1:5" ht="36">
      <c r="A31" s="259">
        <v>20</v>
      </c>
      <c r="B31" s="259" t="s">
        <v>169</v>
      </c>
      <c r="C31" s="262" t="s">
        <v>946</v>
      </c>
      <c r="D31" s="262"/>
      <c r="E31" s="259" t="s">
        <v>918</v>
      </c>
    </row>
    <row r="32" spans="1:5" ht="24">
      <c r="A32" s="259">
        <v>21</v>
      </c>
      <c r="B32" s="259" t="s">
        <v>147</v>
      </c>
      <c r="C32" s="262" t="s">
        <v>911</v>
      </c>
      <c r="D32" s="262"/>
      <c r="E32" s="259" t="s">
        <v>332</v>
      </c>
    </row>
    <row r="33" spans="1:5" ht="24">
      <c r="A33" s="259">
        <v>22</v>
      </c>
      <c r="B33" s="259" t="s">
        <v>59</v>
      </c>
      <c r="C33" s="262" t="s">
        <v>948</v>
      </c>
      <c r="D33" s="262"/>
      <c r="E33" s="259" t="s">
        <v>332</v>
      </c>
    </row>
    <row r="34" spans="1:5" ht="48">
      <c r="A34" s="259">
        <v>23</v>
      </c>
      <c r="B34" s="259" t="s">
        <v>151</v>
      </c>
      <c r="C34" s="262" t="s">
        <v>630</v>
      </c>
      <c r="D34" s="262"/>
      <c r="E34" s="259" t="s">
        <v>918</v>
      </c>
    </row>
    <row r="35" spans="1:5" ht="24">
      <c r="A35" s="259">
        <v>24</v>
      </c>
      <c r="B35" s="259" t="s">
        <v>172</v>
      </c>
      <c r="C35" s="262" t="s">
        <v>950</v>
      </c>
      <c r="D35" s="259" t="s">
        <v>439</v>
      </c>
      <c r="E35" s="259" t="s">
        <v>924</v>
      </c>
    </row>
    <row r="36" spans="1:5" ht="24">
      <c r="A36" s="259">
        <v>24</v>
      </c>
      <c r="B36" s="259" t="s">
        <v>172</v>
      </c>
      <c r="C36" s="262" t="s">
        <v>954</v>
      </c>
      <c r="D36" s="259" t="s">
        <v>708</v>
      </c>
      <c r="E36" s="259" t="s">
        <v>924</v>
      </c>
    </row>
    <row r="37" spans="1:5" ht="24">
      <c r="A37" s="259">
        <v>24</v>
      </c>
      <c r="B37" s="259" t="s">
        <v>172</v>
      </c>
      <c r="C37" s="262" t="s">
        <v>255</v>
      </c>
      <c r="D37" s="259" t="s">
        <v>941</v>
      </c>
      <c r="E37" s="259" t="s">
        <v>924</v>
      </c>
    </row>
    <row r="38" spans="1:5" ht="24">
      <c r="A38" s="259">
        <v>25</v>
      </c>
      <c r="B38" s="259" t="s">
        <v>181</v>
      </c>
      <c r="C38" s="262" t="s">
        <v>957</v>
      </c>
      <c r="D38" s="259" t="s">
        <v>439</v>
      </c>
      <c r="E38" s="259" t="s">
        <v>924</v>
      </c>
    </row>
    <row r="39" spans="1:5" ht="24">
      <c r="A39" s="259">
        <v>25</v>
      </c>
      <c r="B39" s="259" t="s">
        <v>181</v>
      </c>
      <c r="C39" s="262" t="s">
        <v>543</v>
      </c>
      <c r="D39" s="259" t="s">
        <v>708</v>
      </c>
      <c r="E39" s="259" t="s">
        <v>924</v>
      </c>
    </row>
    <row r="40" spans="1:5" ht="24">
      <c r="A40" s="259">
        <v>25</v>
      </c>
      <c r="B40" s="259" t="s">
        <v>181</v>
      </c>
      <c r="C40" s="262" t="s">
        <v>874</v>
      </c>
      <c r="D40" s="259" t="s">
        <v>941</v>
      </c>
      <c r="E40" s="259" t="s">
        <v>924</v>
      </c>
    </row>
    <row r="41" spans="1:5">
      <c r="A41" s="259">
        <v>26</v>
      </c>
      <c r="B41" s="259" t="s">
        <v>192</v>
      </c>
      <c r="C41" s="259" t="s">
        <v>960</v>
      </c>
      <c r="E41" s="259" t="s">
        <v>332</v>
      </c>
    </row>
    <row r="42" spans="1:5" ht="24">
      <c r="A42" s="259">
        <v>27</v>
      </c>
      <c r="B42" s="259" t="s">
        <v>3</v>
      </c>
      <c r="C42" s="262" t="s">
        <v>961</v>
      </c>
      <c r="D42" s="262"/>
      <c r="E42" s="259" t="s">
        <v>918</v>
      </c>
    </row>
    <row r="43" spans="1:5" ht="24">
      <c r="A43" s="259">
        <v>28</v>
      </c>
      <c r="B43" s="259" t="s">
        <v>188</v>
      </c>
      <c r="C43" s="262" t="s">
        <v>963</v>
      </c>
      <c r="D43" s="259" t="s">
        <v>439</v>
      </c>
      <c r="E43" s="259" t="s">
        <v>924</v>
      </c>
    </row>
    <row r="44" spans="1:5" ht="24">
      <c r="A44" s="259">
        <v>28</v>
      </c>
      <c r="B44" s="259" t="s">
        <v>188</v>
      </c>
      <c r="C44" s="262" t="s">
        <v>965</v>
      </c>
      <c r="D44" s="259" t="s">
        <v>708</v>
      </c>
      <c r="E44" s="259" t="s">
        <v>924</v>
      </c>
    </row>
    <row r="45" spans="1:5" ht="24">
      <c r="A45" s="259">
        <v>28</v>
      </c>
      <c r="B45" s="259" t="s">
        <v>188</v>
      </c>
      <c r="C45" s="262" t="s">
        <v>966</v>
      </c>
      <c r="D45" s="259" t="s">
        <v>941</v>
      </c>
      <c r="E45" s="259" t="s">
        <v>924</v>
      </c>
    </row>
    <row r="46" spans="1:5" ht="24">
      <c r="A46" s="259">
        <v>29</v>
      </c>
      <c r="B46" s="259" t="s">
        <v>200</v>
      </c>
      <c r="C46" s="262" t="s">
        <v>21</v>
      </c>
      <c r="D46" s="259" t="s">
        <v>439</v>
      </c>
      <c r="E46" s="259" t="s">
        <v>924</v>
      </c>
    </row>
    <row r="47" spans="1:5" ht="24">
      <c r="A47" s="259">
        <v>29</v>
      </c>
      <c r="B47" s="259" t="s">
        <v>200</v>
      </c>
      <c r="C47" s="262" t="s">
        <v>772</v>
      </c>
      <c r="D47" s="259" t="s">
        <v>708</v>
      </c>
      <c r="E47" s="259" t="s">
        <v>924</v>
      </c>
    </row>
    <row r="48" spans="1:5" ht="24">
      <c r="A48" s="259">
        <v>29</v>
      </c>
      <c r="B48" s="259" t="s">
        <v>200</v>
      </c>
      <c r="C48" s="262" t="s">
        <v>967</v>
      </c>
      <c r="D48" s="259" t="s">
        <v>941</v>
      </c>
      <c r="E48" s="259" t="s">
        <v>924</v>
      </c>
    </row>
    <row r="49" spans="1:5">
      <c r="A49" s="259">
        <v>30</v>
      </c>
      <c r="B49" s="259" t="s">
        <v>211</v>
      </c>
      <c r="C49" s="259" t="s">
        <v>968</v>
      </c>
      <c r="E49" s="259" t="s">
        <v>924</v>
      </c>
    </row>
    <row r="50" spans="1:5">
      <c r="A50" s="259">
        <v>30</v>
      </c>
      <c r="B50" s="259" t="s">
        <v>211</v>
      </c>
      <c r="C50" s="259" t="s">
        <v>971</v>
      </c>
      <c r="E50" s="259" t="s">
        <v>924</v>
      </c>
    </row>
    <row r="52" spans="1:5">
      <c r="A52" s="260" t="s">
        <v>14</v>
      </c>
    </row>
    <row r="53" spans="1:5">
      <c r="A53" s="259" t="s">
        <v>56</v>
      </c>
      <c r="B53" s="259" t="s">
        <v>1</v>
      </c>
      <c r="C53" s="259" t="s">
        <v>29</v>
      </c>
      <c r="D53" s="259" t="s">
        <v>668</v>
      </c>
      <c r="E53" s="259" t="s">
        <v>901</v>
      </c>
    </row>
    <row r="54" spans="1:5">
      <c r="A54" s="259">
        <v>1</v>
      </c>
      <c r="B54" s="259" t="s">
        <v>974</v>
      </c>
      <c r="C54" s="259" t="s">
        <v>277</v>
      </c>
      <c r="D54" s="259" t="s">
        <v>872</v>
      </c>
      <c r="E54" s="259" t="s">
        <v>348</v>
      </c>
    </row>
    <row r="55" spans="1:5">
      <c r="A55" s="259">
        <v>2</v>
      </c>
      <c r="B55" s="259" t="s">
        <v>975</v>
      </c>
      <c r="C55" s="259" t="s">
        <v>977</v>
      </c>
      <c r="D55" s="259" t="s">
        <v>199</v>
      </c>
      <c r="E55" s="259" t="s">
        <v>981</v>
      </c>
    </row>
    <row r="56" spans="1:5">
      <c r="A56" s="259">
        <v>3</v>
      </c>
      <c r="B56" s="259" t="s">
        <v>85</v>
      </c>
      <c r="C56" s="259" t="s">
        <v>977</v>
      </c>
      <c r="D56" s="259" t="s">
        <v>199</v>
      </c>
      <c r="E56" s="259" t="s">
        <v>981</v>
      </c>
    </row>
    <row r="58" spans="1:5">
      <c r="A58" s="260" t="s">
        <v>146</v>
      </c>
    </row>
    <row r="59" spans="1:5">
      <c r="A59" s="259" t="s">
        <v>56</v>
      </c>
      <c r="B59" s="259" t="s">
        <v>1</v>
      </c>
      <c r="C59" s="259" t="s">
        <v>29</v>
      </c>
      <c r="D59" s="259" t="s">
        <v>668</v>
      </c>
      <c r="E59" s="259" t="s">
        <v>901</v>
      </c>
    </row>
    <row r="60" spans="1:5">
      <c r="A60" s="259">
        <v>1</v>
      </c>
      <c r="B60" s="259" t="s">
        <v>982</v>
      </c>
      <c r="C60" s="259" t="s">
        <v>504</v>
      </c>
      <c r="D60" s="259" t="s">
        <v>985</v>
      </c>
      <c r="E60" s="259" t="s">
        <v>348</v>
      </c>
    </row>
    <row r="61" spans="1:5">
      <c r="A61" s="259">
        <v>2</v>
      </c>
      <c r="B61" s="259" t="s">
        <v>205</v>
      </c>
      <c r="C61" s="259" t="s">
        <v>581</v>
      </c>
      <c r="D61" s="259" t="s">
        <v>717</v>
      </c>
      <c r="E61" s="259" t="s">
        <v>924</v>
      </c>
    </row>
    <row r="62" spans="1:5">
      <c r="A62" s="259">
        <v>3</v>
      </c>
      <c r="B62" s="259" t="s">
        <v>986</v>
      </c>
      <c r="C62" s="259" t="s">
        <v>993</v>
      </c>
      <c r="D62" s="259" t="s">
        <v>994</v>
      </c>
      <c r="E62" s="259" t="s">
        <v>924</v>
      </c>
    </row>
    <row r="63" spans="1:5">
      <c r="A63" s="259">
        <v>4</v>
      </c>
      <c r="B63" s="259" t="s">
        <v>996</v>
      </c>
      <c r="C63" s="259" t="s">
        <v>587</v>
      </c>
      <c r="D63" s="259" t="s">
        <v>587</v>
      </c>
      <c r="E63" s="259" t="s">
        <v>924</v>
      </c>
    </row>
  </sheetData>
  <phoneticPr fontId="21"/>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AX193"/>
  <sheetViews>
    <sheetView workbookViewId="0">
      <pane ySplit="7770"/>
      <selection activeCell="C19" sqref="C19"/>
      <selection pane="bottomLeft" activeCell="A1" sqref="A1"/>
    </sheetView>
  </sheetViews>
  <sheetFormatPr defaultColWidth="9.5703125" defaultRowHeight="15"/>
  <cols>
    <col min="1" max="1" width="9.5703125" style="263" bestFit="1" customWidth="0"/>
    <col min="2" max="16384" width="9.5703125" style="263"/>
  </cols>
  <sheetData>
    <row r="1" spans="1:50">
      <c r="A1" s="265" t="s">
        <v>999</v>
      </c>
      <c r="B1" s="266" t="s">
        <v>1002</v>
      </c>
      <c r="D1" s="266" t="s">
        <v>1002</v>
      </c>
      <c r="E1" s="266" t="s">
        <v>916</v>
      </c>
      <c r="F1" s="266" t="s">
        <v>1003</v>
      </c>
      <c r="G1" s="266" t="s">
        <v>933</v>
      </c>
      <c r="H1" s="266" t="s">
        <v>1005</v>
      </c>
      <c r="I1" s="266" t="s">
        <v>1006</v>
      </c>
      <c r="J1" s="266" t="s">
        <v>661</v>
      </c>
      <c r="K1" s="266" t="s">
        <v>1007</v>
      </c>
      <c r="L1" s="268" t="s">
        <v>1008</v>
      </c>
      <c r="M1" s="268" t="s">
        <v>879</v>
      </c>
      <c r="N1" s="268" t="s">
        <v>104</v>
      </c>
      <c r="O1" s="268" t="s">
        <v>281</v>
      </c>
      <c r="P1" s="268" t="s">
        <v>1010</v>
      </c>
      <c r="Q1" s="268" t="s">
        <v>838</v>
      </c>
      <c r="R1" s="268" t="s">
        <v>148</v>
      </c>
      <c r="S1" s="268" t="s">
        <v>1013</v>
      </c>
      <c r="T1" s="268" t="s">
        <v>1014</v>
      </c>
      <c r="U1" s="268" t="s">
        <v>259</v>
      </c>
      <c r="V1" s="268" t="s">
        <v>908</v>
      </c>
      <c r="W1" s="268" t="s">
        <v>1018</v>
      </c>
      <c r="X1" s="268" t="s">
        <v>304</v>
      </c>
      <c r="Y1" s="268" t="s">
        <v>26</v>
      </c>
      <c r="Z1" s="268" t="s">
        <v>1019</v>
      </c>
      <c r="AA1" s="268" t="s">
        <v>1020</v>
      </c>
      <c r="AB1" s="268" t="s">
        <v>727</v>
      </c>
      <c r="AC1" s="268" t="s">
        <v>991</v>
      </c>
      <c r="AD1" s="268" t="s">
        <v>1022</v>
      </c>
      <c r="AE1" s="268" t="s">
        <v>222</v>
      </c>
      <c r="AF1" s="268" t="s">
        <v>1023</v>
      </c>
      <c r="AG1" s="268" t="s">
        <v>271</v>
      </c>
      <c r="AH1" s="268" t="s">
        <v>1026</v>
      </c>
      <c r="AI1" s="268" t="s">
        <v>899</v>
      </c>
      <c r="AJ1" s="268" t="s">
        <v>827</v>
      </c>
      <c r="AK1" s="268" t="s">
        <v>1027</v>
      </c>
      <c r="AL1" s="268" t="s">
        <v>921</v>
      </c>
      <c r="AM1" s="268" t="s">
        <v>613</v>
      </c>
      <c r="AN1" s="268" t="s">
        <v>1030</v>
      </c>
      <c r="AO1" s="268" t="s">
        <v>1032</v>
      </c>
      <c r="AP1" s="266" t="s">
        <v>1034</v>
      </c>
      <c r="AQ1" s="268" t="s">
        <v>1035</v>
      </c>
      <c r="AR1" s="268" t="s">
        <v>1036</v>
      </c>
      <c r="AS1" s="268" t="s">
        <v>1039</v>
      </c>
      <c r="AT1" s="268" t="s">
        <v>1041</v>
      </c>
      <c r="AU1" s="268" t="s">
        <v>1042</v>
      </c>
      <c r="AV1" s="268" t="s">
        <v>325</v>
      </c>
      <c r="AW1" s="268" t="s">
        <v>1046</v>
      </c>
      <c r="AX1" s="268" t="s">
        <v>1048</v>
      </c>
    </row>
    <row r="2" spans="1:50">
      <c r="A2" s="265" t="s">
        <v>1049</v>
      </c>
      <c r="B2" s="266"/>
      <c r="D2" s="266" t="s">
        <v>1053</v>
      </c>
      <c r="E2" s="270" t="s">
        <v>160</v>
      </c>
      <c r="F2" s="270" t="s">
        <v>1055</v>
      </c>
      <c r="G2" s="266" t="s">
        <v>1057</v>
      </c>
      <c r="H2" s="270" t="s">
        <v>10</v>
      </c>
      <c r="I2" s="270" t="s">
        <v>955</v>
      </c>
      <c r="J2" s="270" t="s">
        <v>886</v>
      </c>
      <c r="K2" s="270" t="s">
        <v>391</v>
      </c>
      <c r="L2" s="270" t="s">
        <v>1058</v>
      </c>
      <c r="M2" s="270" t="s">
        <v>648</v>
      </c>
      <c r="N2" s="266" t="s">
        <v>586</v>
      </c>
      <c r="O2" s="266" t="s">
        <v>1061</v>
      </c>
      <c r="P2" s="270" t="s">
        <v>1063</v>
      </c>
      <c r="Q2" s="266" t="s">
        <v>1064</v>
      </c>
      <c r="R2" s="266" t="s">
        <v>1069</v>
      </c>
      <c r="S2" s="270" t="s">
        <v>1071</v>
      </c>
      <c r="T2" s="270" t="s">
        <v>884</v>
      </c>
      <c r="U2" s="270" t="s">
        <v>119</v>
      </c>
      <c r="V2" s="270" t="s">
        <v>1073</v>
      </c>
      <c r="W2" s="270" t="s">
        <v>719</v>
      </c>
      <c r="X2" s="270" t="s">
        <v>1075</v>
      </c>
      <c r="Y2" s="266" t="s">
        <v>1079</v>
      </c>
      <c r="Z2" s="266" t="s">
        <v>1080</v>
      </c>
      <c r="AA2" s="270" t="s">
        <v>466</v>
      </c>
      <c r="AB2" s="270" t="s">
        <v>233</v>
      </c>
      <c r="AC2" s="266" t="s">
        <v>1081</v>
      </c>
      <c r="AD2" s="266" t="s">
        <v>153</v>
      </c>
      <c r="AE2" s="266" t="s">
        <v>1085</v>
      </c>
      <c r="AF2" s="270" t="s">
        <v>1087</v>
      </c>
      <c r="AG2" s="270" t="s">
        <v>693</v>
      </c>
      <c r="AH2" s="270" t="s">
        <v>781</v>
      </c>
      <c r="AI2" s="270" t="s">
        <v>254</v>
      </c>
      <c r="AJ2" s="266" t="s">
        <v>1090</v>
      </c>
      <c r="AK2" s="266" t="s">
        <v>1091</v>
      </c>
      <c r="AL2" s="270" t="s">
        <v>1028</v>
      </c>
      <c r="AM2" s="270" t="s">
        <v>1088</v>
      </c>
      <c r="AN2" s="270" t="s">
        <v>1092</v>
      </c>
      <c r="AO2" s="270" t="s">
        <v>20</v>
      </c>
      <c r="AP2" s="270" t="s">
        <v>540</v>
      </c>
      <c r="AQ2" s="266" t="s">
        <v>1094</v>
      </c>
      <c r="AR2" s="270" t="s">
        <v>94</v>
      </c>
      <c r="AS2" s="270" t="s">
        <v>108</v>
      </c>
      <c r="AT2" s="266" t="s">
        <v>1096</v>
      </c>
      <c r="AU2" s="274" t="s">
        <v>1097</v>
      </c>
      <c r="AV2" s="274" t="s">
        <v>598</v>
      </c>
      <c r="AW2" s="274" t="s">
        <v>1099</v>
      </c>
      <c r="AX2" s="274" t="s">
        <v>1037</v>
      </c>
    </row>
    <row r="3" spans="1:50">
      <c r="D3" s="266" t="s">
        <v>1102</v>
      </c>
      <c r="E3" s="268" t="s">
        <v>1106</v>
      </c>
      <c r="F3" s="268" t="s">
        <v>603</v>
      </c>
      <c r="G3" s="266" t="s">
        <v>1107</v>
      </c>
      <c r="H3" s="268" t="s">
        <v>1109</v>
      </c>
      <c r="I3" s="268" t="s">
        <v>639</v>
      </c>
      <c r="J3" s="268" t="s">
        <v>1111</v>
      </c>
      <c r="K3" s="268" t="s">
        <v>1112</v>
      </c>
      <c r="L3" s="268" t="s">
        <v>574</v>
      </c>
      <c r="M3" s="268" t="s">
        <v>1110</v>
      </c>
      <c r="N3" s="266" t="s">
        <v>1114</v>
      </c>
      <c r="O3" s="266" t="s">
        <v>402</v>
      </c>
      <c r="P3" s="268" t="s">
        <v>1116</v>
      </c>
      <c r="Q3" s="266" t="s">
        <v>1118</v>
      </c>
      <c r="R3" s="266" t="s">
        <v>1120</v>
      </c>
      <c r="S3" s="268" t="s">
        <v>1124</v>
      </c>
      <c r="T3" s="268" t="s">
        <v>1125</v>
      </c>
      <c r="U3" s="268" t="s">
        <v>1128</v>
      </c>
      <c r="V3" s="268" t="s">
        <v>776</v>
      </c>
      <c r="W3" s="268" t="s">
        <v>1095</v>
      </c>
      <c r="X3" s="268" t="s">
        <v>1131</v>
      </c>
      <c r="Y3" s="266" t="s">
        <v>952</v>
      </c>
      <c r="Z3" s="266" t="s">
        <v>1132</v>
      </c>
      <c r="AA3" s="268" t="s">
        <v>1133</v>
      </c>
      <c r="AB3" s="268" t="s">
        <v>1135</v>
      </c>
      <c r="AC3" s="266" t="s">
        <v>1136</v>
      </c>
      <c r="AD3" s="266" t="s">
        <v>1138</v>
      </c>
      <c r="AE3" s="266" t="s">
        <v>1139</v>
      </c>
      <c r="AF3" s="268" t="s">
        <v>651</v>
      </c>
      <c r="AG3" s="268" t="s">
        <v>1141</v>
      </c>
      <c r="AH3" s="268" t="s">
        <v>1144</v>
      </c>
      <c r="AI3" s="268" t="s">
        <v>1146</v>
      </c>
      <c r="AJ3" s="266" t="s">
        <v>1150</v>
      </c>
      <c r="AK3" s="266" t="s">
        <v>421</v>
      </c>
      <c r="AL3" s="268" t="s">
        <v>1151</v>
      </c>
      <c r="AM3" s="268" t="s">
        <v>822</v>
      </c>
      <c r="AN3" s="268" t="s">
        <v>1152</v>
      </c>
      <c r="AO3" s="268" t="s">
        <v>1153</v>
      </c>
      <c r="AP3" s="268" t="s">
        <v>1154</v>
      </c>
      <c r="AQ3" s="266" t="s">
        <v>1134</v>
      </c>
      <c r="AR3" s="268" t="s">
        <v>889</v>
      </c>
      <c r="AS3" s="268" t="s">
        <v>366</v>
      </c>
      <c r="AT3" s="266" t="s">
        <v>567</v>
      </c>
      <c r="AU3" s="273" t="s">
        <v>973</v>
      </c>
      <c r="AV3" s="273" t="s">
        <v>335</v>
      </c>
      <c r="AW3" s="273" t="s">
        <v>509</v>
      </c>
      <c r="AX3" s="273" t="s">
        <v>1156</v>
      </c>
    </row>
    <row r="4" spans="1:50">
      <c r="A4" s="263" t="s">
        <v>859</v>
      </c>
      <c r="D4" s="266" t="s">
        <v>689</v>
      </c>
      <c r="E4" s="268" t="s">
        <v>1157</v>
      </c>
      <c r="F4" s="268" t="s">
        <v>1160</v>
      </c>
      <c r="G4" s="266" t="s">
        <v>1163</v>
      </c>
      <c r="H4" s="268" t="s">
        <v>1165</v>
      </c>
      <c r="I4" s="268" t="s">
        <v>672</v>
      </c>
      <c r="J4" s="268" t="s">
        <v>898</v>
      </c>
      <c r="K4" s="268" t="s">
        <v>1040</v>
      </c>
      <c r="L4" s="268" t="s">
        <v>722</v>
      </c>
      <c r="M4" s="268" t="s">
        <v>1167</v>
      </c>
      <c r="N4" s="266" t="s">
        <v>206</v>
      </c>
      <c r="O4" s="266" t="s">
        <v>1093</v>
      </c>
      <c r="P4" s="268" t="s">
        <v>1168</v>
      </c>
      <c r="Q4" s="266" t="s">
        <v>783</v>
      </c>
      <c r="R4" s="266" t="s">
        <v>480</v>
      </c>
      <c r="S4" s="268" t="s">
        <v>220</v>
      </c>
      <c r="T4" s="268" t="s">
        <v>1142</v>
      </c>
      <c r="U4" s="268" t="s">
        <v>1171</v>
      </c>
      <c r="V4" s="268" t="s">
        <v>659</v>
      </c>
      <c r="W4" s="268" t="s">
        <v>1173</v>
      </c>
      <c r="X4" s="268" t="s">
        <v>124</v>
      </c>
      <c r="Y4" s="266" t="s">
        <v>383</v>
      </c>
      <c r="Z4" s="266" t="s">
        <v>356</v>
      </c>
      <c r="AA4" s="268" t="s">
        <v>1174</v>
      </c>
      <c r="AB4" s="268" t="s">
        <v>1175</v>
      </c>
      <c r="AC4" s="266" t="s">
        <v>1176</v>
      </c>
      <c r="AD4" s="266" t="s">
        <v>1180</v>
      </c>
      <c r="AE4" s="266" t="s">
        <v>1182</v>
      </c>
      <c r="AF4" s="268" t="s">
        <v>1186</v>
      </c>
      <c r="AG4" s="268" t="s">
        <v>1129</v>
      </c>
      <c r="AH4" s="268" t="s">
        <v>97</v>
      </c>
      <c r="AI4" s="268" t="s">
        <v>1187</v>
      </c>
      <c r="AJ4" s="266" t="s">
        <v>1190</v>
      </c>
      <c r="AK4" s="266" t="s">
        <v>475</v>
      </c>
      <c r="AL4" s="268" t="s">
        <v>1193</v>
      </c>
      <c r="AM4" s="268" t="s">
        <v>1194</v>
      </c>
      <c r="AN4" s="268" t="s">
        <v>1197</v>
      </c>
      <c r="AO4" s="268" t="s">
        <v>268</v>
      </c>
      <c r="AP4" s="268" t="s">
        <v>1198</v>
      </c>
      <c r="AQ4" s="266" t="s">
        <v>741</v>
      </c>
      <c r="AR4" s="268" t="s">
        <v>1202</v>
      </c>
      <c r="AS4" s="268" t="s">
        <v>1205</v>
      </c>
      <c r="AT4" s="272" t="s">
        <v>1206</v>
      </c>
      <c r="AU4" s="273" t="s">
        <v>696</v>
      </c>
      <c r="AV4" s="273" t="s">
        <v>98</v>
      </c>
      <c r="AW4" s="273" t="s">
        <v>1210</v>
      </c>
      <c r="AX4" s="273" t="s">
        <v>1213</v>
      </c>
    </row>
    <row r="5" spans="1:50">
      <c r="D5" s="266" t="s">
        <v>1113</v>
      </c>
      <c r="E5" s="268" t="s">
        <v>505</v>
      </c>
      <c r="F5" s="268" t="s">
        <v>1215</v>
      </c>
      <c r="G5" s="266" t="s">
        <v>1199</v>
      </c>
      <c r="H5" s="268" t="s">
        <v>1054</v>
      </c>
      <c r="I5" s="268" t="s">
        <v>1217</v>
      </c>
      <c r="J5" s="268" t="s">
        <v>826</v>
      </c>
      <c r="K5" s="268" t="s">
        <v>1220</v>
      </c>
      <c r="L5" s="268" t="s">
        <v>670</v>
      </c>
      <c r="M5" s="268" t="s">
        <v>70</v>
      </c>
      <c r="N5" s="266" t="s">
        <v>1223</v>
      </c>
      <c r="O5" s="266" t="s">
        <v>1225</v>
      </c>
      <c r="P5" s="268" t="s">
        <v>1227</v>
      </c>
      <c r="Q5" s="266" t="s">
        <v>969</v>
      </c>
      <c r="R5" s="266" t="s">
        <v>1229</v>
      </c>
      <c r="S5" s="268" t="s">
        <v>842</v>
      </c>
      <c r="T5" s="268" t="s">
        <v>1232</v>
      </c>
      <c r="U5" s="268" t="s">
        <v>1122</v>
      </c>
      <c r="V5" s="268" t="s">
        <v>265</v>
      </c>
      <c r="W5" s="268" t="s">
        <v>550</v>
      </c>
      <c r="X5" s="268" t="s">
        <v>1233</v>
      </c>
      <c r="Y5" s="268" t="s">
        <v>2515</v>
      </c>
      <c r="Z5" s="266" t="s">
        <v>1234</v>
      </c>
      <c r="AA5" s="268" t="s">
        <v>1238</v>
      </c>
      <c r="AB5" s="268" t="s">
        <v>1243</v>
      </c>
      <c r="AC5" s="266" t="s">
        <v>1245</v>
      </c>
      <c r="AD5" s="266" t="s">
        <v>964</v>
      </c>
      <c r="AE5" s="266" t="s">
        <v>793</v>
      </c>
      <c r="AF5" s="268" t="s">
        <v>1246</v>
      </c>
      <c r="AG5" s="268" t="s">
        <v>1249</v>
      </c>
      <c r="AH5" s="268" t="s">
        <v>1017</v>
      </c>
      <c r="AI5" s="268" t="s">
        <v>970</v>
      </c>
      <c r="AJ5" s="266" t="s">
        <v>914</v>
      </c>
      <c r="AK5" s="266" t="s">
        <v>1251</v>
      </c>
      <c r="AL5" s="268" t="s">
        <v>729</v>
      </c>
      <c r="AM5" s="268" t="s">
        <v>1209</v>
      </c>
      <c r="AN5" s="268" t="s">
        <v>685</v>
      </c>
      <c r="AO5" s="268" t="s">
        <v>1254</v>
      </c>
      <c r="AP5" s="268" t="s">
        <v>1256</v>
      </c>
      <c r="AQ5" s="266" t="s">
        <v>1226</v>
      </c>
      <c r="AR5" s="268" t="s">
        <v>1257</v>
      </c>
      <c r="AS5" s="268" t="s">
        <v>935</v>
      </c>
      <c r="AT5" s="272" t="s">
        <v>1258</v>
      </c>
      <c r="AU5" s="273" t="s">
        <v>1260</v>
      </c>
      <c r="AV5" s="273" t="s">
        <v>1262</v>
      </c>
      <c r="AW5" s="273" t="s">
        <v>1264</v>
      </c>
      <c r="AX5" s="273" t="s">
        <v>1270</v>
      </c>
    </row>
    <row r="6" spans="1:50">
      <c r="D6" s="266" t="s">
        <v>461</v>
      </c>
      <c r="E6" s="268" t="s">
        <v>1274</v>
      </c>
      <c r="F6" s="268" t="s">
        <v>204</v>
      </c>
      <c r="G6" s="266" t="s">
        <v>907</v>
      </c>
      <c r="H6" s="268" t="s">
        <v>221</v>
      </c>
      <c r="I6" s="268" t="s">
        <v>557</v>
      </c>
      <c r="J6" s="268" t="s">
        <v>1277</v>
      </c>
      <c r="K6" s="268" t="s">
        <v>1278</v>
      </c>
      <c r="L6" s="268" t="s">
        <v>397</v>
      </c>
      <c r="M6" s="268" t="s">
        <v>105</v>
      </c>
      <c r="N6" s="266" t="s">
        <v>545</v>
      </c>
      <c r="O6" s="266" t="s">
        <v>554</v>
      </c>
      <c r="P6" s="268" t="s">
        <v>1280</v>
      </c>
      <c r="Q6" s="266" t="s">
        <v>1281</v>
      </c>
      <c r="R6" s="266" t="s">
        <v>1283</v>
      </c>
      <c r="S6" s="268" t="s">
        <v>376</v>
      </c>
      <c r="T6" s="268" t="s">
        <v>619</v>
      </c>
      <c r="U6" s="268" t="s">
        <v>1285</v>
      </c>
      <c r="V6" s="268" t="s">
        <v>249</v>
      </c>
      <c r="W6" s="268" t="s">
        <v>319</v>
      </c>
      <c r="X6" s="268" t="s">
        <v>1288</v>
      </c>
      <c r="Y6" s="266" t="s">
        <v>2516</v>
      </c>
      <c r="Z6" s="266" t="s">
        <v>1289</v>
      </c>
      <c r="AA6" s="268" t="s">
        <v>444</v>
      </c>
      <c r="AB6" s="268" t="s">
        <v>1140</v>
      </c>
      <c r="AC6" s="266" t="s">
        <v>1293</v>
      </c>
      <c r="AD6" s="266" t="s">
        <v>1295</v>
      </c>
      <c r="AE6" s="266" t="s">
        <v>1062</v>
      </c>
      <c r="AF6" s="268" t="s">
        <v>1179</v>
      </c>
      <c r="AG6" s="268" t="s">
        <v>1299</v>
      </c>
      <c r="AH6" s="268" t="s">
        <v>1012</v>
      </c>
      <c r="AI6" s="268" t="s">
        <v>1300</v>
      </c>
      <c r="AJ6" s="268" t="s">
        <v>788</v>
      </c>
      <c r="AK6" s="266" t="s">
        <v>1303</v>
      </c>
      <c r="AL6" s="268" t="s">
        <v>507</v>
      </c>
      <c r="AM6" s="268" t="s">
        <v>1192</v>
      </c>
      <c r="AN6" s="268" t="s">
        <v>1306</v>
      </c>
      <c r="AO6" s="268" t="s">
        <v>1309</v>
      </c>
      <c r="AP6" s="268" t="s">
        <v>518</v>
      </c>
      <c r="AQ6" s="266" t="s">
        <v>1311</v>
      </c>
      <c r="AR6" s="268" t="s">
        <v>1024</v>
      </c>
      <c r="AS6" s="268" t="s">
        <v>1313</v>
      </c>
      <c r="AT6" s="272" t="s">
        <v>1244</v>
      </c>
      <c r="AU6" s="273" t="s">
        <v>759</v>
      </c>
      <c r="AV6" s="273" t="s">
        <v>1317</v>
      </c>
      <c r="AW6" s="273" t="s">
        <v>465</v>
      </c>
      <c r="AX6" s="273" t="s">
        <v>1302</v>
      </c>
    </row>
    <row r="7" spans="1:50">
      <c r="D7" s="266" t="s">
        <v>227</v>
      </c>
      <c r="E7" s="268" t="s">
        <v>1319</v>
      </c>
      <c r="F7" s="268" t="s">
        <v>699</v>
      </c>
      <c r="G7" s="268" t="s">
        <v>747</v>
      </c>
      <c r="H7" s="268" t="s">
        <v>1320</v>
      </c>
      <c r="I7" s="268" t="s">
        <v>931</v>
      </c>
      <c r="J7" s="268" t="s">
        <v>1321</v>
      </c>
      <c r="K7" s="268" t="s">
        <v>687</v>
      </c>
      <c r="L7" s="268" t="s">
        <v>1323</v>
      </c>
      <c r="M7" s="268" t="s">
        <v>1325</v>
      </c>
      <c r="N7" s="266" t="s">
        <v>1331</v>
      </c>
      <c r="O7" s="266" t="s">
        <v>1332</v>
      </c>
      <c r="P7" s="268" t="s">
        <v>1336</v>
      </c>
      <c r="Q7" s="266" t="s">
        <v>636</v>
      </c>
      <c r="R7" s="266" t="s">
        <v>1337</v>
      </c>
      <c r="S7" s="268" t="s">
        <v>642</v>
      </c>
      <c r="T7" s="268" t="s">
        <v>1338</v>
      </c>
      <c r="U7" s="268" t="s">
        <v>1340</v>
      </c>
      <c r="V7" s="268" t="s">
        <v>1059</v>
      </c>
      <c r="W7" s="268" t="s">
        <v>1298</v>
      </c>
      <c r="X7" s="268" t="s">
        <v>1127</v>
      </c>
      <c r="Y7" s="266" t="s">
        <v>1228</v>
      </c>
      <c r="Z7" s="266" t="s">
        <v>1219</v>
      </c>
      <c r="AA7" s="268" t="s">
        <v>1343</v>
      </c>
      <c r="AB7" s="268" t="s">
        <v>1344</v>
      </c>
      <c r="AC7" s="266" t="s">
        <v>67</v>
      </c>
      <c r="AD7" s="266" t="s">
        <v>674</v>
      </c>
      <c r="AE7" s="266" t="s">
        <v>828</v>
      </c>
      <c r="AF7" s="268" t="s">
        <v>1345</v>
      </c>
      <c r="AG7" s="268" t="s">
        <v>409</v>
      </c>
      <c r="AH7" s="268" t="s">
        <v>164</v>
      </c>
      <c r="AI7" s="268" t="s">
        <v>5</v>
      </c>
      <c r="AJ7" s="268" t="s">
        <v>844</v>
      </c>
      <c r="AK7" s="266" t="s">
        <v>1346</v>
      </c>
      <c r="AL7" s="268" t="s">
        <v>1348</v>
      </c>
      <c r="AM7" s="268" t="s">
        <v>779</v>
      </c>
      <c r="AN7" s="268" t="s">
        <v>1349</v>
      </c>
      <c r="AO7" s="268" t="s">
        <v>1236</v>
      </c>
      <c r="AP7" s="268" t="s">
        <v>1351</v>
      </c>
      <c r="AQ7" s="266" t="s">
        <v>1267</v>
      </c>
      <c r="AR7" s="268" t="s">
        <v>962</v>
      </c>
      <c r="AS7" s="268" t="s">
        <v>437</v>
      </c>
      <c r="AT7" s="273" t="s">
        <v>266</v>
      </c>
      <c r="AU7" s="273" t="s">
        <v>731</v>
      </c>
      <c r="AV7" s="273" t="s">
        <v>83</v>
      </c>
      <c r="AW7" s="273" t="s">
        <v>1352</v>
      </c>
      <c r="AX7" s="273" t="s">
        <v>1354</v>
      </c>
    </row>
    <row r="8" spans="1:50">
      <c r="D8" s="266" t="s">
        <v>1358</v>
      </c>
      <c r="E8" s="268" t="s">
        <v>1359</v>
      </c>
      <c r="F8" s="268" t="s">
        <v>617</v>
      </c>
      <c r="G8" s="268" t="s">
        <v>1360</v>
      </c>
      <c r="H8" s="268" t="s">
        <v>1362</v>
      </c>
      <c r="I8" s="268" t="s">
        <v>1363</v>
      </c>
      <c r="J8" s="268" t="s">
        <v>1365</v>
      </c>
      <c r="K8" s="268" t="s">
        <v>1369</v>
      </c>
      <c r="L8" s="268" t="s">
        <v>1370</v>
      </c>
      <c r="M8" s="268" t="s">
        <v>1372</v>
      </c>
      <c r="N8" s="266" t="s">
        <v>189</v>
      </c>
      <c r="O8" s="268" t="s">
        <v>1373</v>
      </c>
      <c r="P8" s="268" t="s">
        <v>1374</v>
      </c>
      <c r="Q8" s="266" t="s">
        <v>937</v>
      </c>
      <c r="R8" s="266" t="s">
        <v>645</v>
      </c>
      <c r="S8" s="268" t="s">
        <v>816</v>
      </c>
      <c r="T8" s="268" t="s">
        <v>1375</v>
      </c>
      <c r="U8" s="268" t="s">
        <v>1376</v>
      </c>
      <c r="V8" s="268" t="s">
        <v>988</v>
      </c>
      <c r="W8" s="268" t="s">
        <v>1377</v>
      </c>
      <c r="X8" s="268" t="s">
        <v>215</v>
      </c>
      <c r="Y8" s="268" t="s">
        <v>374</v>
      </c>
      <c r="Z8" s="266" t="s">
        <v>810</v>
      </c>
      <c r="AA8" s="268" t="s">
        <v>614</v>
      </c>
      <c r="AB8" s="268" t="s">
        <v>1378</v>
      </c>
      <c r="AC8" s="266" t="s">
        <v>1334</v>
      </c>
      <c r="AD8" s="266" t="s">
        <v>1381</v>
      </c>
      <c r="AE8" s="266" t="s">
        <v>1382</v>
      </c>
      <c r="AF8" s="268" t="s">
        <v>1383</v>
      </c>
      <c r="AG8" s="268" t="s">
        <v>1083</v>
      </c>
      <c r="AH8" s="268" t="s">
        <v>589</v>
      </c>
      <c r="AI8" s="268" t="s">
        <v>1384</v>
      </c>
      <c r="AJ8" s="268" t="s">
        <v>1385</v>
      </c>
      <c r="AK8" s="266" t="s">
        <v>1104</v>
      </c>
      <c r="AL8" s="268" t="s">
        <v>1387</v>
      </c>
      <c r="AM8" s="268" t="s">
        <v>1388</v>
      </c>
      <c r="AN8" s="268" t="s">
        <v>1391</v>
      </c>
      <c r="AO8" s="268" t="s">
        <v>1392</v>
      </c>
      <c r="AP8" s="268" t="s">
        <v>1393</v>
      </c>
      <c r="AQ8" s="266" t="s">
        <v>813</v>
      </c>
      <c r="AR8" s="268" t="s">
        <v>704</v>
      </c>
      <c r="AS8" s="268" t="s">
        <v>1397</v>
      </c>
      <c r="AT8" s="273" t="s">
        <v>1398</v>
      </c>
      <c r="AU8" s="273" t="s">
        <v>248</v>
      </c>
      <c r="AV8" s="273" t="s">
        <v>1401</v>
      </c>
      <c r="AW8" s="273" t="s">
        <v>1405</v>
      </c>
      <c r="AX8" s="273" t="s">
        <v>1407</v>
      </c>
    </row>
    <row r="9" spans="1:50">
      <c r="D9" s="266" t="s">
        <v>875</v>
      </c>
      <c r="E9" s="268" t="s">
        <v>1413</v>
      </c>
      <c r="F9" s="268" t="s">
        <v>942</v>
      </c>
      <c r="G9" s="268" t="s">
        <v>1368</v>
      </c>
      <c r="H9" s="268" t="s">
        <v>415</v>
      </c>
      <c r="I9" s="268" t="s">
        <v>1415</v>
      </c>
      <c r="J9" s="268" t="s">
        <v>958</v>
      </c>
      <c r="K9" s="268" t="s">
        <v>1417</v>
      </c>
      <c r="L9" s="268" t="s">
        <v>418</v>
      </c>
      <c r="M9" s="268" t="s">
        <v>214</v>
      </c>
      <c r="N9" s="266" t="s">
        <v>408</v>
      </c>
      <c r="O9" s="268" t="s">
        <v>1418</v>
      </c>
      <c r="P9" s="268" t="s">
        <v>1422</v>
      </c>
      <c r="Q9" s="266" t="s">
        <v>547</v>
      </c>
      <c r="R9" s="266" t="s">
        <v>724</v>
      </c>
      <c r="S9" s="268" t="s">
        <v>1424</v>
      </c>
      <c r="T9" s="268" t="s">
        <v>656</v>
      </c>
      <c r="U9" s="268" t="s">
        <v>473</v>
      </c>
      <c r="V9" s="268" t="s">
        <v>1004</v>
      </c>
      <c r="W9" s="268" t="s">
        <v>1425</v>
      </c>
      <c r="X9" s="268" t="s">
        <v>1259</v>
      </c>
      <c r="Y9" s="268" t="s">
        <v>1600</v>
      </c>
      <c r="Z9" s="266" t="s">
        <v>1430</v>
      </c>
      <c r="AA9" s="268" t="s">
        <v>1432</v>
      </c>
      <c r="AB9" s="268" t="s">
        <v>1433</v>
      </c>
      <c r="AC9" s="266" t="s">
        <v>1434</v>
      </c>
      <c r="AD9" s="266" t="s">
        <v>1436</v>
      </c>
      <c r="AE9" s="266" t="s">
        <v>1330</v>
      </c>
      <c r="AF9" s="268" t="s">
        <v>1440</v>
      </c>
      <c r="AG9" s="268" t="s">
        <v>1356</v>
      </c>
      <c r="AH9" s="268" t="s">
        <v>673</v>
      </c>
      <c r="AI9" s="268" t="s">
        <v>1441</v>
      </c>
      <c r="AJ9" s="268" t="s">
        <v>55</v>
      </c>
      <c r="AK9" s="266" t="s">
        <v>1444</v>
      </c>
      <c r="AL9" s="268" t="s">
        <v>1446</v>
      </c>
      <c r="AM9" s="268" t="s">
        <v>745</v>
      </c>
      <c r="AN9" s="268" t="s">
        <v>600</v>
      </c>
      <c r="AO9" s="268" t="s">
        <v>1316</v>
      </c>
      <c r="AP9" s="268" t="s">
        <v>1447</v>
      </c>
      <c r="AQ9" s="266" t="s">
        <v>1448</v>
      </c>
      <c r="AR9" s="268" t="s">
        <v>1449</v>
      </c>
      <c r="AS9" s="268" t="s">
        <v>1451</v>
      </c>
      <c r="AT9" s="273" t="s">
        <v>560</v>
      </c>
      <c r="AU9" s="273" t="s">
        <v>588</v>
      </c>
      <c r="AV9" s="273" t="s">
        <v>1276</v>
      </c>
      <c r="AW9" s="273" t="s">
        <v>1453</v>
      </c>
      <c r="AX9" s="273" t="s">
        <v>1454</v>
      </c>
    </row>
    <row r="10" spans="1:50">
      <c r="D10" s="266" t="s">
        <v>1457</v>
      </c>
      <c r="E10" s="268" t="s">
        <v>1458</v>
      </c>
      <c r="F10" s="268" t="s">
        <v>1240</v>
      </c>
      <c r="G10" s="268" t="s">
        <v>230</v>
      </c>
      <c r="H10" s="268" t="s">
        <v>681</v>
      </c>
      <c r="I10" s="268" t="s">
        <v>633</v>
      </c>
      <c r="J10" s="268" t="s">
        <v>1460</v>
      </c>
      <c r="K10" s="268" t="s">
        <v>1253</v>
      </c>
      <c r="L10" s="268" t="s">
        <v>1121</v>
      </c>
      <c r="M10" s="268" t="s">
        <v>925</v>
      </c>
      <c r="N10" s="266" t="s">
        <v>754</v>
      </c>
      <c r="O10" s="268" t="s">
        <v>1052</v>
      </c>
      <c r="P10" s="268" t="s">
        <v>1462</v>
      </c>
      <c r="Q10" s="266" t="s">
        <v>92</v>
      </c>
      <c r="R10" s="268" t="s">
        <v>1189</v>
      </c>
      <c r="S10" s="268" t="s">
        <v>498</v>
      </c>
      <c r="T10" s="268" t="s">
        <v>853</v>
      </c>
      <c r="U10" s="268" t="s">
        <v>175</v>
      </c>
      <c r="V10" s="268" t="s">
        <v>1464</v>
      </c>
      <c r="W10" s="268" t="s">
        <v>443</v>
      </c>
      <c r="X10" s="268" t="s">
        <v>1465</v>
      </c>
      <c r="Y10" s="268" t="s">
        <v>190</v>
      </c>
      <c r="Z10" s="266" t="s">
        <v>183</v>
      </c>
      <c r="AA10" s="268" t="s">
        <v>1466</v>
      </c>
      <c r="AB10" s="268" t="s">
        <v>900</v>
      </c>
      <c r="AC10" s="266" t="s">
        <v>1467</v>
      </c>
      <c r="AD10" s="266" t="s">
        <v>339</v>
      </c>
      <c r="AE10" s="266" t="s">
        <v>1086</v>
      </c>
      <c r="AF10" s="268" t="s">
        <v>1185</v>
      </c>
      <c r="AG10" s="268" t="s">
        <v>419</v>
      </c>
      <c r="AH10" s="268" t="s">
        <v>1016</v>
      </c>
      <c r="AI10" s="268" t="s">
        <v>226</v>
      </c>
      <c r="AJ10" s="268" t="s">
        <v>1468</v>
      </c>
      <c r="AK10" s="268" t="s">
        <v>1473</v>
      </c>
      <c r="AL10" s="268" t="s">
        <v>1474</v>
      </c>
      <c r="AM10" s="268" t="s">
        <v>1051</v>
      </c>
      <c r="AN10" s="268" t="s">
        <v>1476</v>
      </c>
      <c r="AO10" s="268" t="s">
        <v>1478</v>
      </c>
      <c r="AP10" s="268" t="s">
        <v>803</v>
      </c>
      <c r="AQ10" s="266" t="s">
        <v>1078</v>
      </c>
      <c r="AR10" s="268" t="s">
        <v>1137</v>
      </c>
      <c r="AS10" s="268" t="s">
        <v>1479</v>
      </c>
      <c r="AT10" s="273" t="s">
        <v>1480</v>
      </c>
      <c r="AU10" s="273" t="s">
        <v>468</v>
      </c>
      <c r="AV10" s="273" t="s">
        <v>794</v>
      </c>
      <c r="AW10" s="273" t="s">
        <v>1483</v>
      </c>
      <c r="AX10" s="273" t="s">
        <v>1050</v>
      </c>
    </row>
    <row r="11" spans="1:50">
      <c r="D11" s="266" t="s">
        <v>483</v>
      </c>
      <c r="E11" s="268" t="s">
        <v>1484</v>
      </c>
      <c r="F11" s="268" t="s">
        <v>1486</v>
      </c>
      <c r="G11" s="268" t="s">
        <v>1487</v>
      </c>
      <c r="H11" s="268" t="s">
        <v>1149</v>
      </c>
      <c r="I11" s="268" t="s">
        <v>1452</v>
      </c>
      <c r="J11" s="268" t="s">
        <v>676</v>
      </c>
      <c r="K11" s="268" t="s">
        <v>1488</v>
      </c>
      <c r="L11" s="268" t="s">
        <v>926</v>
      </c>
      <c r="M11" s="268" t="s">
        <v>1489</v>
      </c>
      <c r="N11" s="266" t="s">
        <v>396</v>
      </c>
      <c r="O11" s="268" t="s">
        <v>1177</v>
      </c>
      <c r="P11" s="268" t="s">
        <v>983</v>
      </c>
      <c r="Q11" s="266" t="s">
        <v>1195</v>
      </c>
      <c r="R11" s="268" t="s">
        <v>1170</v>
      </c>
      <c r="S11" s="268" t="s">
        <v>902</v>
      </c>
      <c r="T11" s="268" t="s">
        <v>1491</v>
      </c>
      <c r="U11" s="268" t="s">
        <v>1492</v>
      </c>
      <c r="V11" s="268" t="s">
        <v>1494</v>
      </c>
      <c r="W11" s="268" t="s">
        <v>1495</v>
      </c>
      <c r="X11" s="268" t="s">
        <v>297</v>
      </c>
      <c r="Y11" s="268" t="s">
        <v>1682</v>
      </c>
      <c r="Z11" s="266" t="s">
        <v>1409</v>
      </c>
      <c r="AA11" s="268" t="s">
        <v>1000</v>
      </c>
      <c r="AB11" s="268" t="s">
        <v>1499</v>
      </c>
      <c r="AC11" s="266" t="s">
        <v>130</v>
      </c>
      <c r="AD11" s="266" t="s">
        <v>595</v>
      </c>
      <c r="AE11" s="268" t="s">
        <v>1482</v>
      </c>
      <c r="AF11" s="268" t="s">
        <v>1158</v>
      </c>
      <c r="AG11" s="268" t="s">
        <v>1501</v>
      </c>
      <c r="AH11" s="268" t="s">
        <v>621</v>
      </c>
      <c r="AI11" s="268" t="s">
        <v>904</v>
      </c>
      <c r="AJ11" s="268" t="s">
        <v>49</v>
      </c>
      <c r="AK11" s="268" t="s">
        <v>1502</v>
      </c>
      <c r="AL11" s="268" t="s">
        <v>1456</v>
      </c>
      <c r="AM11" s="268" t="s">
        <v>1504</v>
      </c>
      <c r="AN11" s="268" t="s">
        <v>912</v>
      </c>
      <c r="AO11" s="268" t="s">
        <v>1507</v>
      </c>
      <c r="AP11" s="268" t="s">
        <v>1508</v>
      </c>
      <c r="AQ11" s="266" t="s">
        <v>607</v>
      </c>
      <c r="AR11" s="268" t="s">
        <v>1512</v>
      </c>
      <c r="AS11" s="268" t="s">
        <v>1427</v>
      </c>
      <c r="AT11" s="273" t="s">
        <v>1515</v>
      </c>
      <c r="AU11" s="273" t="s">
        <v>1471</v>
      </c>
      <c r="AV11" s="273" t="s">
        <v>423</v>
      </c>
      <c r="AW11" s="273" t="s">
        <v>1329</v>
      </c>
      <c r="AX11" s="273" t="s">
        <v>1516</v>
      </c>
    </row>
    <row r="12" spans="1:50">
      <c r="D12" s="268" t="s">
        <v>1443</v>
      </c>
      <c r="E12" s="268" t="s">
        <v>1518</v>
      </c>
      <c r="F12" s="268" t="s">
        <v>995</v>
      </c>
      <c r="G12" s="268" t="s">
        <v>1519</v>
      </c>
      <c r="H12" s="268" t="s">
        <v>457</v>
      </c>
      <c r="I12" s="268" t="s">
        <v>1520</v>
      </c>
      <c r="J12" s="268" t="s">
        <v>362</v>
      </c>
      <c r="K12" s="268" t="s">
        <v>1070</v>
      </c>
      <c r="L12" s="268" t="s">
        <v>270</v>
      </c>
      <c r="M12" s="268" t="s">
        <v>1521</v>
      </c>
      <c r="N12" s="268" t="s">
        <v>1524</v>
      </c>
      <c r="O12" s="268" t="s">
        <v>894</v>
      </c>
      <c r="P12" s="268" t="s">
        <v>1526</v>
      </c>
      <c r="Q12" s="266" t="s">
        <v>1528</v>
      </c>
      <c r="R12" s="268" t="s">
        <v>1184</v>
      </c>
      <c r="S12" s="268" t="s">
        <v>246</v>
      </c>
      <c r="T12" s="268" t="s">
        <v>1322</v>
      </c>
      <c r="U12" s="268" t="s">
        <v>1380</v>
      </c>
      <c r="V12" s="268" t="s">
        <v>1530</v>
      </c>
      <c r="W12" s="268" t="s">
        <v>127</v>
      </c>
      <c r="X12" s="268" t="s">
        <v>178</v>
      </c>
      <c r="Y12" s="268" t="s">
        <v>54</v>
      </c>
      <c r="Z12" s="266" t="s">
        <v>310</v>
      </c>
      <c r="AA12" s="268" t="s">
        <v>135</v>
      </c>
      <c r="AB12" s="268" t="s">
        <v>1472</v>
      </c>
      <c r="AC12" s="266" t="s">
        <v>239</v>
      </c>
      <c r="AD12" s="266" t="s">
        <v>1477</v>
      </c>
      <c r="AE12" s="268" t="s">
        <v>1339</v>
      </c>
      <c r="AF12" s="268" t="s">
        <v>1287</v>
      </c>
      <c r="AG12" s="268" t="s">
        <v>1533</v>
      </c>
      <c r="AH12" s="268" t="s">
        <v>1291</v>
      </c>
      <c r="AI12" s="268" t="s">
        <v>1066</v>
      </c>
      <c r="AJ12" s="268" t="s">
        <v>368</v>
      </c>
      <c r="AK12" s="268" t="s">
        <v>1534</v>
      </c>
      <c r="AL12" s="268" t="s">
        <v>887</v>
      </c>
      <c r="AM12" s="268" t="s">
        <v>1535</v>
      </c>
      <c r="AN12" s="268" t="s">
        <v>1539</v>
      </c>
      <c r="AO12" s="268" t="s">
        <v>68</v>
      </c>
      <c r="AP12" s="268" t="s">
        <v>568</v>
      </c>
      <c r="AQ12" s="266" t="s">
        <v>1353</v>
      </c>
      <c r="AR12" s="268" t="s">
        <v>1540</v>
      </c>
      <c r="AS12" s="268" t="s">
        <v>1100</v>
      </c>
      <c r="AT12" s="273" t="s">
        <v>980</v>
      </c>
      <c r="AU12" s="273" t="s">
        <v>1222</v>
      </c>
      <c r="AV12" s="273" t="s">
        <v>789</v>
      </c>
      <c r="AW12" s="273" t="s">
        <v>1364</v>
      </c>
      <c r="AX12" s="273" t="s">
        <v>516</v>
      </c>
    </row>
    <row r="13" spans="1:50">
      <c r="D13" s="268" t="s">
        <v>1541</v>
      </c>
      <c r="E13" s="268" t="s">
        <v>616</v>
      </c>
      <c r="F13" s="268" t="s">
        <v>1181</v>
      </c>
      <c r="G13" s="268" t="s">
        <v>1543</v>
      </c>
      <c r="H13" s="268" t="s">
        <v>1545</v>
      </c>
      <c r="I13" s="268" t="s">
        <v>611</v>
      </c>
      <c r="J13" s="268" t="s">
        <v>1548</v>
      </c>
      <c r="K13" s="268" t="s">
        <v>1389</v>
      </c>
      <c r="L13" s="268" t="s">
        <v>1067</v>
      </c>
      <c r="M13" s="268" t="s">
        <v>1549</v>
      </c>
      <c r="N13" s="268" t="s">
        <v>137</v>
      </c>
      <c r="O13" s="268" t="s">
        <v>1551</v>
      </c>
      <c r="P13" s="268" t="s">
        <v>1552</v>
      </c>
      <c r="Q13" s="266" t="s">
        <v>1553</v>
      </c>
      <c r="R13" s="268" t="s">
        <v>1556</v>
      </c>
      <c r="S13" s="268" t="s">
        <v>1558</v>
      </c>
      <c r="T13" s="268" t="s">
        <v>1559</v>
      </c>
      <c r="U13" s="268" t="s">
        <v>1560</v>
      </c>
      <c r="V13" s="268" t="s">
        <v>1562</v>
      </c>
      <c r="W13" s="268" t="s">
        <v>740</v>
      </c>
      <c r="X13" s="268" t="s">
        <v>949</v>
      </c>
      <c r="Y13" s="268" t="s">
        <v>377</v>
      </c>
      <c r="Z13" s="266" t="s">
        <v>1510</v>
      </c>
      <c r="AA13" s="268" t="s">
        <v>1565</v>
      </c>
      <c r="AB13" s="268" t="s">
        <v>1566</v>
      </c>
      <c r="AC13" s="268" t="s">
        <v>1567</v>
      </c>
      <c r="AD13" s="266" t="s">
        <v>1241</v>
      </c>
      <c r="AE13" s="268" t="s">
        <v>1568</v>
      </c>
      <c r="AF13" s="268" t="s">
        <v>1395</v>
      </c>
      <c r="AG13" s="268" t="s">
        <v>1569</v>
      </c>
      <c r="AH13" s="268" t="s">
        <v>128</v>
      </c>
      <c r="AI13" s="268" t="s">
        <v>1571</v>
      </c>
      <c r="AJ13" s="268" t="s">
        <v>1573</v>
      </c>
      <c r="AK13" s="268" t="s">
        <v>1307</v>
      </c>
      <c r="AL13" s="268" t="s">
        <v>1043</v>
      </c>
      <c r="AM13" s="268" t="s">
        <v>1574</v>
      </c>
      <c r="AN13" s="268" t="s">
        <v>1575</v>
      </c>
      <c r="AO13" s="268" t="s">
        <v>1576</v>
      </c>
      <c r="AP13" s="268" t="s">
        <v>45</v>
      </c>
      <c r="AQ13" s="266" t="s">
        <v>1578</v>
      </c>
      <c r="AR13" s="268" t="s">
        <v>1580</v>
      </c>
      <c r="AS13" s="268" t="s">
        <v>1581</v>
      </c>
      <c r="AT13" s="273" t="s">
        <v>482</v>
      </c>
      <c r="AU13" s="273" t="s">
        <v>1582</v>
      </c>
      <c r="AV13" s="273" t="s">
        <v>1221</v>
      </c>
      <c r="AW13" s="273" t="s">
        <v>1583</v>
      </c>
      <c r="AX13" s="273" t="s">
        <v>1584</v>
      </c>
    </row>
    <row r="14" spans="1:50">
      <c r="D14" s="268" t="s">
        <v>905</v>
      </c>
      <c r="E14" s="268" t="s">
        <v>1103</v>
      </c>
      <c r="F14" s="268" t="s">
        <v>1585</v>
      </c>
      <c r="G14" s="268" t="s">
        <v>881</v>
      </c>
      <c r="H14" s="268" t="s">
        <v>1587</v>
      </c>
      <c r="I14" s="268" t="s">
        <v>1588</v>
      </c>
      <c r="J14" s="268" t="s">
        <v>1590</v>
      </c>
      <c r="K14" s="268" t="s">
        <v>1593</v>
      </c>
      <c r="L14" s="268" t="s">
        <v>713</v>
      </c>
      <c r="M14" s="268" t="s">
        <v>361</v>
      </c>
      <c r="N14" s="268" t="s">
        <v>1595</v>
      </c>
      <c r="O14" s="268" t="s">
        <v>194</v>
      </c>
      <c r="P14" s="268" t="s">
        <v>830</v>
      </c>
      <c r="Q14" s="266" t="s">
        <v>752</v>
      </c>
      <c r="R14" s="268" t="s">
        <v>1597</v>
      </c>
      <c r="S14" s="268" t="s">
        <v>158</v>
      </c>
      <c r="T14" s="268" t="s">
        <v>1115</v>
      </c>
      <c r="U14" s="268" t="s">
        <v>1598</v>
      </c>
      <c r="V14" s="268" t="s">
        <v>1599</v>
      </c>
      <c r="W14" s="268" t="s">
        <v>1437</v>
      </c>
      <c r="X14" s="268" t="s">
        <v>1517</v>
      </c>
      <c r="Y14" s="268" t="s">
        <v>1789</v>
      </c>
      <c r="Z14" s="266" t="s">
        <v>1191</v>
      </c>
      <c r="AA14" s="268" t="s">
        <v>1601</v>
      </c>
      <c r="AB14" s="268" t="s">
        <v>1602</v>
      </c>
      <c r="AC14" s="268" t="s">
        <v>1065</v>
      </c>
      <c r="AD14" s="266" t="s">
        <v>1603</v>
      </c>
      <c r="AE14" s="268" t="s">
        <v>451</v>
      </c>
      <c r="AF14" s="268" t="s">
        <v>46</v>
      </c>
      <c r="AG14" s="268" t="s">
        <v>1604</v>
      </c>
      <c r="AH14" s="268" t="s">
        <v>1045</v>
      </c>
      <c r="AI14" s="268" t="s">
        <v>1605</v>
      </c>
      <c r="AJ14" s="268" t="s">
        <v>1606</v>
      </c>
      <c r="AK14" s="268" t="s">
        <v>106</v>
      </c>
      <c r="AL14" s="268" t="s">
        <v>126</v>
      </c>
      <c r="AM14" s="268" t="s">
        <v>1608</v>
      </c>
      <c r="AN14" s="268" t="s">
        <v>1610</v>
      </c>
      <c r="AO14" s="268" t="s">
        <v>1564</v>
      </c>
      <c r="AP14" s="268" t="s">
        <v>1613</v>
      </c>
      <c r="AQ14" s="266" t="s">
        <v>491</v>
      </c>
      <c r="AR14" s="268" t="s">
        <v>1614</v>
      </c>
      <c r="AS14" s="268" t="s">
        <v>1615</v>
      </c>
      <c r="AT14" s="273" t="s">
        <v>1616</v>
      </c>
      <c r="AU14" s="273" t="s">
        <v>1527</v>
      </c>
      <c r="AV14" s="273" t="s">
        <v>1617</v>
      </c>
      <c r="AW14" s="273" t="s">
        <v>1618</v>
      </c>
      <c r="AX14" s="273" t="s">
        <v>1619</v>
      </c>
    </row>
    <row r="15" spans="1:50">
      <c r="D15" s="268" t="s">
        <v>15</v>
      </c>
      <c r="E15" s="268" t="s">
        <v>1620</v>
      </c>
      <c r="F15" s="268" t="s">
        <v>522</v>
      </c>
      <c r="G15" s="268" t="s">
        <v>1554</v>
      </c>
      <c r="H15" s="268" t="s">
        <v>631</v>
      </c>
      <c r="I15" s="268" t="s">
        <v>1621</v>
      </c>
      <c r="J15" s="268" t="s">
        <v>917</v>
      </c>
      <c r="K15" s="268" t="s">
        <v>1622</v>
      </c>
      <c r="L15" s="268" t="s">
        <v>1624</v>
      </c>
      <c r="M15" s="268" t="s">
        <v>369</v>
      </c>
      <c r="N15" s="268" t="s">
        <v>1626</v>
      </c>
      <c r="O15" s="268" t="s">
        <v>1420</v>
      </c>
      <c r="P15" s="268" t="s">
        <v>1628</v>
      </c>
      <c r="Q15" s="266" t="s">
        <v>1629</v>
      </c>
      <c r="R15" s="268" t="s">
        <v>253</v>
      </c>
      <c r="S15" s="268" t="s">
        <v>1463</v>
      </c>
      <c r="T15" s="268" t="s">
        <v>1631</v>
      </c>
      <c r="U15" s="268" t="s">
        <v>845</v>
      </c>
      <c r="V15" s="268" t="s">
        <v>1633</v>
      </c>
      <c r="W15" s="268" t="s">
        <v>0</v>
      </c>
      <c r="X15" s="268" t="s">
        <v>1636</v>
      </c>
      <c r="Y15" s="268" t="s">
        <v>1825</v>
      </c>
      <c r="Z15" s="266" t="s">
        <v>1637</v>
      </c>
      <c r="AA15" s="268" t="s">
        <v>1638</v>
      </c>
      <c r="AB15" s="268" t="s">
        <v>1641</v>
      </c>
      <c r="AC15" s="268" t="s">
        <v>1428</v>
      </c>
      <c r="AD15" s="266" t="s">
        <v>11</v>
      </c>
      <c r="AE15" s="268" t="s">
        <v>1643</v>
      </c>
      <c r="AF15" s="268" t="s">
        <v>1647</v>
      </c>
      <c r="AG15" s="268" t="s">
        <v>1648</v>
      </c>
      <c r="AH15" s="268" t="s">
        <v>1651</v>
      </c>
      <c r="AI15" s="268" t="s">
        <v>1654</v>
      </c>
      <c r="AJ15" s="268" t="s">
        <v>1655</v>
      </c>
      <c r="AK15" s="268" t="s">
        <v>1657</v>
      </c>
      <c r="AL15" s="268" t="s">
        <v>1536</v>
      </c>
      <c r="AM15" s="268" t="s">
        <v>1412</v>
      </c>
      <c r="AN15" s="268" t="s">
        <v>1658</v>
      </c>
      <c r="AO15" s="268" t="s">
        <v>1659</v>
      </c>
      <c r="AP15" s="268" t="s">
        <v>1660</v>
      </c>
      <c r="AQ15" s="266" t="s">
        <v>1662</v>
      </c>
      <c r="AR15" s="268" t="s">
        <v>1594</v>
      </c>
      <c r="AS15" s="268" t="s">
        <v>1663</v>
      </c>
      <c r="AT15" s="273" t="s">
        <v>476</v>
      </c>
      <c r="AU15" s="273" t="s">
        <v>1664</v>
      </c>
      <c r="AV15" s="273" t="s">
        <v>891</v>
      </c>
      <c r="AW15" s="273" t="s">
        <v>1105</v>
      </c>
      <c r="AX15" s="273" t="s">
        <v>1665</v>
      </c>
    </row>
    <row r="16" spans="1:50">
      <c r="D16" s="268" t="s">
        <v>1399</v>
      </c>
      <c r="E16" s="268" t="s">
        <v>1666</v>
      </c>
      <c r="F16" s="268" t="s">
        <v>1668</v>
      </c>
      <c r="G16" s="268" t="s">
        <v>471</v>
      </c>
      <c r="H16" s="268" t="s">
        <v>1669</v>
      </c>
      <c r="I16" s="268" t="s">
        <v>173</v>
      </c>
      <c r="J16" s="268" t="s">
        <v>1670</v>
      </c>
      <c r="K16" s="268" t="s">
        <v>1673</v>
      </c>
      <c r="L16" s="268" t="s">
        <v>1001</v>
      </c>
      <c r="M16" s="268" t="s">
        <v>511</v>
      </c>
      <c r="N16" s="268" t="s">
        <v>1271</v>
      </c>
      <c r="O16" s="268" t="s">
        <v>1674</v>
      </c>
      <c r="P16" s="268" t="s">
        <v>485</v>
      </c>
      <c r="Q16" s="266" t="s">
        <v>608</v>
      </c>
      <c r="R16" s="268" t="s">
        <v>1117</v>
      </c>
      <c r="S16" s="268" t="s">
        <v>1677</v>
      </c>
      <c r="T16" s="268" t="s">
        <v>1679</v>
      </c>
      <c r="U16" s="268" t="s">
        <v>1011</v>
      </c>
      <c r="V16" s="268" t="s">
        <v>1680</v>
      </c>
      <c r="W16" s="268" t="s">
        <v>1596</v>
      </c>
      <c r="X16" s="268" t="s">
        <v>1681</v>
      </c>
      <c r="Y16" s="268" t="s">
        <v>1859</v>
      </c>
      <c r="Z16" s="266" t="s">
        <v>236</v>
      </c>
      <c r="AA16" s="268" t="s">
        <v>1200</v>
      </c>
      <c r="AB16" s="268" t="s">
        <v>1683</v>
      </c>
      <c r="AC16" s="268" t="s">
        <v>1481</v>
      </c>
      <c r="AD16" s="266" t="s">
        <v>1561</v>
      </c>
      <c r="AE16" s="268" t="s">
        <v>979</v>
      </c>
      <c r="AF16" s="268" t="s">
        <v>1294</v>
      </c>
      <c r="AG16" s="268" t="s">
        <v>256</v>
      </c>
      <c r="AH16" s="268" t="s">
        <v>1161</v>
      </c>
      <c r="AI16" s="268" t="s">
        <v>1686</v>
      </c>
      <c r="AJ16" s="268" t="s">
        <v>1301</v>
      </c>
      <c r="AK16" s="268" t="s">
        <v>834</v>
      </c>
      <c r="AL16" s="268" t="s">
        <v>1687</v>
      </c>
      <c r="AM16" s="268" t="s">
        <v>1688</v>
      </c>
      <c r="AN16" s="268" t="s">
        <v>1689</v>
      </c>
      <c r="AO16" s="268" t="s">
        <v>435</v>
      </c>
      <c r="AP16" s="268" t="s">
        <v>1691</v>
      </c>
      <c r="AQ16" s="268" t="s">
        <v>1212</v>
      </c>
      <c r="AR16" s="268" t="s">
        <v>1694</v>
      </c>
      <c r="AS16" s="268" t="s">
        <v>1216</v>
      </c>
      <c r="AT16" s="273" t="s">
        <v>1625</v>
      </c>
      <c r="AU16" s="273" t="s">
        <v>1224</v>
      </c>
      <c r="AV16" s="273" t="s">
        <v>1696</v>
      </c>
      <c r="AW16" s="273" t="s">
        <v>197</v>
      </c>
      <c r="AX16" s="273" t="s">
        <v>184</v>
      </c>
    </row>
    <row r="17" spans="4:50">
      <c r="D17" s="268" t="s">
        <v>1292</v>
      </c>
      <c r="E17" s="268" t="s">
        <v>1698</v>
      </c>
      <c r="F17" s="268" t="s">
        <v>1699</v>
      </c>
      <c r="G17" s="268" t="s">
        <v>1700</v>
      </c>
      <c r="H17" s="268" t="s">
        <v>463</v>
      </c>
      <c r="I17" s="268" t="s">
        <v>1701</v>
      </c>
      <c r="J17" s="268" t="s">
        <v>354</v>
      </c>
      <c r="K17" s="268" t="s">
        <v>627</v>
      </c>
      <c r="L17" s="268" t="s">
        <v>155</v>
      </c>
      <c r="M17" s="268" t="s">
        <v>1703</v>
      </c>
      <c r="N17" s="268" t="s">
        <v>1119</v>
      </c>
      <c r="O17" s="268" t="s">
        <v>1705</v>
      </c>
      <c r="P17" s="268" t="s">
        <v>1706</v>
      </c>
      <c r="Q17" s="266" t="s">
        <v>1707</v>
      </c>
      <c r="R17" s="268" t="s">
        <v>597</v>
      </c>
      <c r="T17" s="268" t="s">
        <v>1709</v>
      </c>
      <c r="U17" s="268" t="s">
        <v>1712</v>
      </c>
      <c r="V17" s="268" t="s">
        <v>1714</v>
      </c>
      <c r="W17" s="268" t="s">
        <v>1272</v>
      </c>
      <c r="X17" s="268" t="s">
        <v>734</v>
      </c>
      <c r="Y17" s="268" t="s">
        <v>1893</v>
      </c>
      <c r="Z17" s="266" t="s">
        <v>1716</v>
      </c>
      <c r="AA17" s="268" t="s">
        <v>1717</v>
      </c>
      <c r="AB17" s="268" t="s">
        <v>442</v>
      </c>
      <c r="AC17" s="268" t="s">
        <v>1718</v>
      </c>
      <c r="AD17" s="266" t="s">
        <v>28</v>
      </c>
      <c r="AE17" s="268" t="s">
        <v>168</v>
      </c>
      <c r="AF17" s="268" t="s">
        <v>1719</v>
      </c>
      <c r="AG17" s="268" t="s">
        <v>1242</v>
      </c>
      <c r="AH17" s="268" t="s">
        <v>990</v>
      </c>
      <c r="AI17" s="268" t="s">
        <v>1722</v>
      </c>
      <c r="AJ17" s="268" t="s">
        <v>1044</v>
      </c>
      <c r="AK17" s="268" t="s">
        <v>1724</v>
      </c>
      <c r="AL17" s="268" t="s">
        <v>1726</v>
      </c>
      <c r="AM17" s="268" t="s">
        <v>871</v>
      </c>
      <c r="AN17" s="268" t="s">
        <v>1728</v>
      </c>
      <c r="AO17" s="268" t="s">
        <v>1671</v>
      </c>
      <c r="AP17" s="268" t="s">
        <v>953</v>
      </c>
      <c r="AQ17" s="268" t="s">
        <v>1729</v>
      </c>
      <c r="AR17" s="268" t="s">
        <v>1730</v>
      </c>
      <c r="AS17" s="268" t="s">
        <v>1733</v>
      </c>
      <c r="AT17" s="273" t="s">
        <v>1735</v>
      </c>
      <c r="AU17" s="273" t="s">
        <v>1725</v>
      </c>
      <c r="AV17" s="273" t="s">
        <v>1736</v>
      </c>
      <c r="AW17" s="273" t="s">
        <v>1737</v>
      </c>
      <c r="AX17" s="273" t="s">
        <v>1738</v>
      </c>
    </row>
    <row r="18" spans="4:50">
      <c r="D18" s="268" t="s">
        <v>1741</v>
      </c>
      <c r="E18" s="268" t="s">
        <v>1743</v>
      </c>
      <c r="F18" s="268" t="s">
        <v>1744</v>
      </c>
      <c r="G18" s="268" t="s">
        <v>1745</v>
      </c>
      <c r="H18" s="268" t="s">
        <v>1746</v>
      </c>
      <c r="I18" s="268" t="s">
        <v>1749</v>
      </c>
      <c r="J18" s="268" t="s">
        <v>1751</v>
      </c>
      <c r="K18" s="268" t="s">
        <v>251</v>
      </c>
      <c r="L18" s="268" t="s">
        <v>1752</v>
      </c>
      <c r="M18" s="268" t="s">
        <v>1753</v>
      </c>
      <c r="N18" s="268" t="s">
        <v>903</v>
      </c>
      <c r="O18" s="268" t="s">
        <v>1642</v>
      </c>
      <c r="P18" s="268" t="s">
        <v>720</v>
      </c>
      <c r="Q18" s="266" t="s">
        <v>1754</v>
      </c>
      <c r="R18" s="268" t="s">
        <v>291</v>
      </c>
      <c r="T18" s="268" t="s">
        <v>1755</v>
      </c>
      <c r="U18" s="268" t="s">
        <v>529</v>
      </c>
      <c r="V18" s="268" t="s">
        <v>1756</v>
      </c>
      <c r="W18" s="268" t="s">
        <v>1757</v>
      </c>
      <c r="X18" s="268" t="s">
        <v>1403</v>
      </c>
      <c r="Y18" s="268" t="s">
        <v>1924</v>
      </c>
      <c r="Z18" s="268" t="s">
        <v>1252</v>
      </c>
      <c r="AA18" s="268" t="s">
        <v>1760</v>
      </c>
      <c r="AB18" s="268" t="s">
        <v>1761</v>
      </c>
      <c r="AC18" s="268" t="s">
        <v>114</v>
      </c>
      <c r="AD18" s="266" t="s">
        <v>13</v>
      </c>
      <c r="AE18" s="268" t="s">
        <v>1762</v>
      </c>
      <c r="AF18" s="268" t="s">
        <v>1765</v>
      </c>
      <c r="AG18" s="268" t="s">
        <v>831</v>
      </c>
      <c r="AH18" s="268" t="s">
        <v>501</v>
      </c>
      <c r="AI18" s="268" t="s">
        <v>1589</v>
      </c>
      <c r="AJ18" s="268" t="s">
        <v>1766</v>
      </c>
      <c r="AK18" s="268" t="s">
        <v>1767</v>
      </c>
      <c r="AL18" s="268" t="s">
        <v>1768</v>
      </c>
      <c r="AM18" s="268" t="s">
        <v>1769</v>
      </c>
      <c r="AN18" s="268" t="s">
        <v>799</v>
      </c>
      <c r="AO18" s="268" t="s">
        <v>923</v>
      </c>
      <c r="AP18" s="268" t="s">
        <v>1371</v>
      </c>
      <c r="AQ18" s="268" t="s">
        <v>327</v>
      </c>
      <c r="AR18" s="268" t="s">
        <v>1126</v>
      </c>
      <c r="AS18" s="268" t="s">
        <v>1770</v>
      </c>
      <c r="AT18" s="273" t="s">
        <v>1335</v>
      </c>
      <c r="AU18" s="273" t="s">
        <v>938</v>
      </c>
      <c r="AV18" s="273" t="s">
        <v>1772</v>
      </c>
      <c r="AW18" s="273" t="s">
        <v>1774</v>
      </c>
      <c r="AX18" s="273" t="s">
        <v>1776</v>
      </c>
    </row>
    <row r="19" spans="4:50">
      <c r="D19" s="268" t="s">
        <v>1777</v>
      </c>
      <c r="E19" s="268" t="s">
        <v>1778</v>
      </c>
      <c r="F19" s="268" t="s">
        <v>1522</v>
      </c>
      <c r="G19" s="268" t="s">
        <v>2231</v>
      </c>
      <c r="H19" s="268" t="s">
        <v>139</v>
      </c>
      <c r="I19" s="268" t="s">
        <v>691</v>
      </c>
      <c r="J19" s="268" t="s">
        <v>1649</v>
      </c>
      <c r="K19" s="268" t="s">
        <v>203</v>
      </c>
      <c r="L19" s="268" t="s">
        <v>1780</v>
      </c>
      <c r="M19" s="268" t="s">
        <v>1781</v>
      </c>
      <c r="N19" s="268" t="s">
        <v>317</v>
      </c>
      <c r="O19" s="268" t="s">
        <v>1782</v>
      </c>
      <c r="P19" s="268" t="s">
        <v>1783</v>
      </c>
      <c r="Q19" s="266" t="s">
        <v>1784</v>
      </c>
      <c r="R19" s="268" t="s">
        <v>590</v>
      </c>
      <c r="T19" s="268" t="s">
        <v>1785</v>
      </c>
      <c r="V19" s="268" t="s">
        <v>928</v>
      </c>
      <c r="W19" s="268" t="s">
        <v>1787</v>
      </c>
      <c r="X19" s="268" t="s">
        <v>1402</v>
      </c>
      <c r="Y19" s="268" t="s">
        <v>1455</v>
      </c>
      <c r="Z19" s="268" t="s">
        <v>1790</v>
      </c>
      <c r="AA19" s="268" t="s">
        <v>1791</v>
      </c>
      <c r="AB19" s="268" t="s">
        <v>1793</v>
      </c>
      <c r="AC19" s="268" t="s">
        <v>1795</v>
      </c>
      <c r="AD19" s="266" t="s">
        <v>1796</v>
      </c>
      <c r="AE19" s="268" t="s">
        <v>1797</v>
      </c>
      <c r="AF19" s="268" t="s">
        <v>1148</v>
      </c>
      <c r="AG19" s="268" t="s">
        <v>1798</v>
      </c>
      <c r="AH19" s="268" t="s">
        <v>531</v>
      </c>
      <c r="AI19" s="268" t="s">
        <v>1201</v>
      </c>
      <c r="AJ19" s="268" t="s">
        <v>1794</v>
      </c>
      <c r="AK19" s="268" t="s">
        <v>671</v>
      </c>
      <c r="AL19" s="268" t="s">
        <v>1799</v>
      </c>
      <c r="AM19" s="268" t="s">
        <v>1800</v>
      </c>
      <c r="AO19" s="268" t="s">
        <v>534</v>
      </c>
      <c r="AP19" s="268" t="s">
        <v>87</v>
      </c>
      <c r="AQ19" s="268" t="s">
        <v>1804</v>
      </c>
      <c r="AR19" s="268" t="s">
        <v>1806</v>
      </c>
      <c r="AS19" s="268" t="s">
        <v>1650</v>
      </c>
      <c r="AT19" s="273" t="s">
        <v>1577</v>
      </c>
      <c r="AU19" s="273" t="s">
        <v>1675</v>
      </c>
      <c r="AV19" s="273" t="s">
        <v>1808</v>
      </c>
      <c r="AW19" s="273" t="s">
        <v>1406</v>
      </c>
      <c r="AX19" s="273" t="s">
        <v>315</v>
      </c>
    </row>
    <row r="20" spans="4:50">
      <c r="D20" s="268" t="s">
        <v>1015</v>
      </c>
      <c r="E20" s="268" t="s">
        <v>1811</v>
      </c>
      <c r="F20" s="268" t="s">
        <v>1812</v>
      </c>
      <c r="G20" s="268" t="s">
        <v>1779</v>
      </c>
      <c r="H20" s="268" t="s">
        <v>1814</v>
      </c>
      <c r="I20" s="268" t="s">
        <v>1355</v>
      </c>
      <c r="J20" s="268" t="s">
        <v>1816</v>
      </c>
      <c r="K20" s="268" t="s">
        <v>555</v>
      </c>
      <c r="L20" s="268" t="s">
        <v>1579</v>
      </c>
      <c r="M20" s="268" t="s">
        <v>1098</v>
      </c>
      <c r="N20" s="268" t="s">
        <v>1734</v>
      </c>
      <c r="O20" s="268" t="s">
        <v>1711</v>
      </c>
      <c r="P20" s="268" t="s">
        <v>1818</v>
      </c>
      <c r="Q20" s="266" t="s">
        <v>1820</v>
      </c>
      <c r="R20" s="268" t="s">
        <v>1396</v>
      </c>
      <c r="T20" s="268" t="s">
        <v>1822</v>
      </c>
      <c r="V20" s="268" t="s">
        <v>1823</v>
      </c>
      <c r="W20" s="268" t="s">
        <v>1824</v>
      </c>
      <c r="X20" s="268" t="s">
        <v>1143</v>
      </c>
      <c r="Y20" s="268" t="s">
        <v>1964</v>
      </c>
      <c r="Z20" s="268" t="s">
        <v>345</v>
      </c>
      <c r="AA20" s="268" t="s">
        <v>1627</v>
      </c>
      <c r="AB20" s="268" t="s">
        <v>1826</v>
      </c>
      <c r="AC20" s="268" t="s">
        <v>1827</v>
      </c>
      <c r="AD20" s="266" t="s">
        <v>1828</v>
      </c>
      <c r="AE20" s="268" t="s">
        <v>1829</v>
      </c>
      <c r="AF20" s="268" t="s">
        <v>1214</v>
      </c>
      <c r="AG20" s="268" t="s">
        <v>1833</v>
      </c>
      <c r="AH20" s="268" t="s">
        <v>1609</v>
      </c>
      <c r="AI20" s="268" t="s">
        <v>174</v>
      </c>
      <c r="AJ20" s="268" t="s">
        <v>1835</v>
      </c>
      <c r="AK20" s="268" t="s">
        <v>1836</v>
      </c>
      <c r="AL20" s="268" t="s">
        <v>1837</v>
      </c>
      <c r="AM20" s="268" t="s">
        <v>71</v>
      </c>
      <c r="AO20" s="268" t="s">
        <v>1838</v>
      </c>
      <c r="AP20" s="268" t="s">
        <v>897</v>
      </c>
      <c r="AQ20" s="268" t="s">
        <v>185</v>
      </c>
      <c r="AR20" s="268" t="s">
        <v>1839</v>
      </c>
      <c r="AS20" s="268" t="s">
        <v>1840</v>
      </c>
      <c r="AT20" s="273" t="s">
        <v>1842</v>
      </c>
      <c r="AV20" s="273" t="s">
        <v>1843</v>
      </c>
      <c r="AW20" s="273" t="s">
        <v>829</v>
      </c>
      <c r="AX20" s="273" t="s">
        <v>1844</v>
      </c>
    </row>
    <row r="21" spans="4:50">
      <c r="D21" s="268" t="s">
        <v>1846</v>
      </c>
      <c r="E21" s="268" t="s">
        <v>864</v>
      </c>
      <c r="F21" s="268" t="s">
        <v>1848</v>
      </c>
      <c r="G21" s="268" t="s">
        <v>1813</v>
      </c>
      <c r="H21" s="268" t="s">
        <v>667</v>
      </c>
      <c r="I21" s="268" t="s">
        <v>1850</v>
      </c>
      <c r="J21" s="268" t="s">
        <v>1611</v>
      </c>
      <c r="K21" s="268" t="s">
        <v>1852</v>
      </c>
      <c r="L21" s="268" t="s">
        <v>318</v>
      </c>
      <c r="M21" s="268" t="s">
        <v>1692</v>
      </c>
      <c r="N21" s="268" t="s">
        <v>1082</v>
      </c>
      <c r="O21" s="268" t="s">
        <v>855</v>
      </c>
      <c r="P21" s="268" t="s">
        <v>1853</v>
      </c>
      <c r="Q21" s="266" t="s">
        <v>1854</v>
      </c>
      <c r="R21" s="268" t="s">
        <v>1856</v>
      </c>
      <c r="V21" s="268" t="s">
        <v>1758</v>
      </c>
      <c r="W21" s="268" t="s">
        <v>1858</v>
      </c>
      <c r="X21" s="268" t="s">
        <v>1164</v>
      </c>
      <c r="Y21" s="268" t="s">
        <v>1985</v>
      </c>
      <c r="Z21" s="268" t="s">
        <v>1630</v>
      </c>
      <c r="AA21" s="268" t="s">
        <v>1861</v>
      </c>
      <c r="AC21" s="268" t="s">
        <v>1862</v>
      </c>
      <c r="AD21" s="266" t="s">
        <v>558</v>
      </c>
      <c r="AE21" s="268" t="s">
        <v>1863</v>
      </c>
      <c r="AF21" s="268" t="s">
        <v>1866</v>
      </c>
      <c r="AG21" s="268" t="s">
        <v>1544</v>
      </c>
      <c r="AJ21" s="268" t="s">
        <v>1868</v>
      </c>
      <c r="AK21" s="268" t="s">
        <v>1869</v>
      </c>
      <c r="AM21" s="268" t="s">
        <v>43</v>
      </c>
      <c r="AO21" s="268" t="s">
        <v>120</v>
      </c>
      <c r="AP21" s="268" t="s">
        <v>625</v>
      </c>
      <c r="AQ21" s="268" t="s">
        <v>1870</v>
      </c>
      <c r="AR21" s="268" t="s">
        <v>1684</v>
      </c>
      <c r="AS21" s="268" t="s">
        <v>1695</v>
      </c>
      <c r="AT21" s="273" t="s">
        <v>1871</v>
      </c>
      <c r="AV21" s="273" t="s">
        <v>1872</v>
      </c>
      <c r="AW21" s="273" t="s">
        <v>880</v>
      </c>
      <c r="AX21" s="273" t="s">
        <v>1639</v>
      </c>
    </row>
    <row r="22" spans="4:50">
      <c r="D22" s="268" t="s">
        <v>1874</v>
      </c>
      <c r="E22" s="268" t="s">
        <v>1875</v>
      </c>
      <c r="F22" s="268" t="s">
        <v>526</v>
      </c>
      <c r="G22" s="268" t="s">
        <v>1849</v>
      </c>
      <c r="H22" s="268" t="s">
        <v>1169</v>
      </c>
      <c r="I22" s="268" t="s">
        <v>1880</v>
      </c>
      <c r="J22" s="268" t="s">
        <v>1881</v>
      </c>
      <c r="K22" s="268" t="s">
        <v>1883</v>
      </c>
      <c r="L22" s="268" t="s">
        <v>306</v>
      </c>
      <c r="M22" s="268" t="s">
        <v>1884</v>
      </c>
      <c r="N22" s="268" t="s">
        <v>1885</v>
      </c>
      <c r="O22" s="268" t="s">
        <v>1886</v>
      </c>
      <c r="P22" s="268" t="s">
        <v>1888</v>
      </c>
      <c r="Q22" s="266" t="s">
        <v>1889</v>
      </c>
      <c r="R22" s="268" t="s">
        <v>1077</v>
      </c>
      <c r="V22" s="268" t="s">
        <v>1890</v>
      </c>
      <c r="W22" s="268" t="s">
        <v>32</v>
      </c>
      <c r="X22" s="268" t="s">
        <v>1892</v>
      </c>
      <c r="Y22" s="268" t="s">
        <v>1308</v>
      </c>
      <c r="Z22" s="268" t="s">
        <v>1895</v>
      </c>
      <c r="AA22" s="268" t="s">
        <v>1876</v>
      </c>
      <c r="AC22" s="268" t="s">
        <v>647</v>
      </c>
      <c r="AD22" s="266" t="s">
        <v>1896</v>
      </c>
      <c r="AE22" s="268" t="s">
        <v>1898</v>
      </c>
      <c r="AF22" s="268" t="s">
        <v>1591</v>
      </c>
      <c r="AG22" s="268" t="s">
        <v>1900</v>
      </c>
      <c r="AJ22" s="268" t="s">
        <v>1901</v>
      </c>
      <c r="AK22" s="268" t="s">
        <v>417</v>
      </c>
      <c r="AM22" s="268" t="s">
        <v>399</v>
      </c>
      <c r="AP22" s="268" t="s">
        <v>1902</v>
      </c>
      <c r="AQ22" s="268" t="s">
        <v>1282</v>
      </c>
      <c r="AS22" s="268" t="s">
        <v>1903</v>
      </c>
      <c r="AT22" s="273" t="s">
        <v>1904</v>
      </c>
      <c r="AV22" s="273" t="s">
        <v>1905</v>
      </c>
      <c r="AW22" s="273" t="s">
        <v>1557</v>
      </c>
      <c r="AX22" s="273" t="s">
        <v>1907</v>
      </c>
    </row>
    <row r="23" spans="4:50">
      <c r="D23" s="268" t="s">
        <v>1265</v>
      </c>
      <c r="E23" s="268" t="s">
        <v>1910</v>
      </c>
      <c r="F23" s="268" t="s">
        <v>1911</v>
      </c>
      <c r="G23" s="268" t="s">
        <v>1878</v>
      </c>
      <c r="H23" s="268" t="s">
        <v>1523</v>
      </c>
      <c r="I23" s="268" t="s">
        <v>1913</v>
      </c>
      <c r="J23" s="268" t="s">
        <v>1914</v>
      </c>
      <c r="K23" s="268" t="s">
        <v>212</v>
      </c>
      <c r="L23" s="268" t="s">
        <v>1915</v>
      </c>
      <c r="M23" s="268" t="s">
        <v>1916</v>
      </c>
      <c r="N23" s="268" t="s">
        <v>1917</v>
      </c>
      <c r="O23" s="268" t="s">
        <v>1918</v>
      </c>
      <c r="P23" s="268" t="s">
        <v>1920</v>
      </c>
      <c r="Q23" s="266" t="s">
        <v>1921</v>
      </c>
      <c r="R23" s="268" t="s">
        <v>1922</v>
      </c>
      <c r="V23" s="268" t="s">
        <v>1923</v>
      </c>
      <c r="W23" s="268" t="s">
        <v>577</v>
      </c>
      <c r="X23" s="268" t="s">
        <v>260</v>
      </c>
      <c r="Y23" s="268" t="s">
        <v>301</v>
      </c>
      <c r="Z23" s="268" t="s">
        <v>1926</v>
      </c>
      <c r="AA23" s="268" t="s">
        <v>1927</v>
      </c>
      <c r="AC23" s="268" t="s">
        <v>422</v>
      </c>
      <c r="AD23" s="266" t="s">
        <v>63</v>
      </c>
      <c r="AE23" s="268" t="s">
        <v>1801</v>
      </c>
      <c r="AF23" s="268" t="s">
        <v>1928</v>
      </c>
      <c r="AG23" s="268" t="s">
        <v>1929</v>
      </c>
      <c r="AJ23" s="268" t="s">
        <v>1931</v>
      </c>
      <c r="AK23" s="268" t="s">
        <v>1932</v>
      </c>
      <c r="AM23" s="268" t="s">
        <v>1759</v>
      </c>
      <c r="AP23" s="268" t="s">
        <v>1933</v>
      </c>
      <c r="AQ23" s="268" t="s">
        <v>1935</v>
      </c>
      <c r="AT23" s="273" t="s">
        <v>1936</v>
      </c>
      <c r="AV23" s="273" t="s">
        <v>141</v>
      </c>
      <c r="AW23" s="273" t="s">
        <v>1937</v>
      </c>
      <c r="AX23" s="273" t="s">
        <v>1060</v>
      </c>
    </row>
    <row r="24" spans="4:50">
      <c r="D24" s="268" t="s">
        <v>1469</v>
      </c>
      <c r="E24" s="268" t="s">
        <v>840</v>
      </c>
      <c r="F24" s="268" t="s">
        <v>1207</v>
      </c>
      <c r="G24" s="268" t="s">
        <v>1644</v>
      </c>
      <c r="H24" s="268" t="s">
        <v>1938</v>
      </c>
      <c r="I24" s="268" t="s">
        <v>309</v>
      </c>
      <c r="J24" s="268" t="s">
        <v>1940</v>
      </c>
      <c r="K24" s="268" t="s">
        <v>1941</v>
      </c>
      <c r="L24" s="268" t="s">
        <v>1470</v>
      </c>
      <c r="M24" s="268" t="s">
        <v>1942</v>
      </c>
      <c r="N24" s="268" t="s">
        <v>1943</v>
      </c>
      <c r="O24" s="268" t="s">
        <v>1944</v>
      </c>
      <c r="P24" s="268" t="s">
        <v>728</v>
      </c>
      <c r="Q24" s="266" t="s">
        <v>1945</v>
      </c>
      <c r="R24" s="268" t="s">
        <v>537</v>
      </c>
      <c r="V24" s="268" t="s">
        <v>134</v>
      </c>
      <c r="W24" s="268" t="s">
        <v>240</v>
      </c>
      <c r="X24" s="268" t="s">
        <v>548</v>
      </c>
      <c r="Y24" s="268" t="s">
        <v>1860</v>
      </c>
      <c r="Z24" s="268" t="s">
        <v>936</v>
      </c>
      <c r="AA24" s="268" t="s">
        <v>456</v>
      </c>
      <c r="AC24" s="268" t="s">
        <v>1361</v>
      </c>
      <c r="AD24" s="266" t="s">
        <v>1946</v>
      </c>
      <c r="AE24" s="268" t="s">
        <v>99</v>
      </c>
      <c r="AF24" s="268" t="s">
        <v>1947</v>
      </c>
      <c r="AG24" s="268" t="s">
        <v>1948</v>
      </c>
      <c r="AJ24" s="268" t="s">
        <v>1029</v>
      </c>
      <c r="AK24" s="268" t="s">
        <v>978</v>
      </c>
      <c r="AM24" s="268" t="s">
        <v>453</v>
      </c>
      <c r="AP24" s="268" t="s">
        <v>1949</v>
      </c>
      <c r="AQ24" s="268" t="s">
        <v>1950</v>
      </c>
      <c r="AT24" s="273" t="s">
        <v>655</v>
      </c>
      <c r="AV24" s="273" t="s">
        <v>943</v>
      </c>
      <c r="AW24" s="273" t="s">
        <v>1952</v>
      </c>
      <c r="AX24" s="273" t="s">
        <v>1953</v>
      </c>
    </row>
    <row r="25" spans="4:50">
      <c r="D25" s="268" t="s">
        <v>1954</v>
      </c>
      <c r="E25" s="268" t="s">
        <v>553</v>
      </c>
      <c r="F25" s="268" t="s">
        <v>1955</v>
      </c>
      <c r="G25" s="268" t="s">
        <v>1318</v>
      </c>
      <c r="H25" s="268" t="s">
        <v>1956</v>
      </c>
      <c r="I25" s="268" t="s">
        <v>1155</v>
      </c>
      <c r="J25" s="268" t="s">
        <v>1957</v>
      </c>
      <c r="K25" s="268" t="s">
        <v>1958</v>
      </c>
      <c r="L25" s="268" t="s">
        <v>4</v>
      </c>
      <c r="M25" s="268" t="s">
        <v>53</v>
      </c>
      <c r="N25" s="268" t="s">
        <v>1959</v>
      </c>
      <c r="O25" s="268" t="s">
        <v>580</v>
      </c>
      <c r="P25" s="268" t="s">
        <v>1261</v>
      </c>
      <c r="Q25" s="266" t="s">
        <v>1961</v>
      </c>
      <c r="R25" s="268" t="s">
        <v>757</v>
      </c>
      <c r="V25" s="268" t="s">
        <v>1962</v>
      </c>
      <c r="W25" s="268" t="s">
        <v>1068</v>
      </c>
      <c r="X25" s="268" t="s">
        <v>583</v>
      </c>
      <c r="Y25" s="268" t="s">
        <v>2060</v>
      </c>
      <c r="Z25" s="268" t="s">
        <v>1965</v>
      </c>
      <c r="AA25" s="268" t="s">
        <v>1967</v>
      </c>
      <c r="AC25" s="268" t="s">
        <v>1830</v>
      </c>
      <c r="AD25" s="266" t="s">
        <v>1771</v>
      </c>
      <c r="AE25" s="268" t="s">
        <v>1968</v>
      </c>
      <c r="AF25" s="268" t="s">
        <v>1970</v>
      </c>
      <c r="AG25" s="268" t="s">
        <v>1971</v>
      </c>
      <c r="AJ25" s="268" t="s">
        <v>1973</v>
      </c>
      <c r="AK25" s="268" t="s">
        <v>1975</v>
      </c>
      <c r="AM25" s="268" t="s">
        <v>1977</v>
      </c>
      <c r="AP25" s="268" t="s">
        <v>424</v>
      </c>
      <c r="AQ25" s="268" t="s">
        <v>777</v>
      </c>
      <c r="AT25" s="273" t="s">
        <v>1821</v>
      </c>
      <c r="AV25" s="273" t="s">
        <v>36</v>
      </c>
      <c r="AW25" s="273" t="s">
        <v>1978</v>
      </c>
      <c r="AX25" s="273" t="s">
        <v>1807</v>
      </c>
    </row>
    <row r="26" spans="4:50">
      <c r="D26" s="268" t="s">
        <v>1979</v>
      </c>
      <c r="E26" s="268" t="s">
        <v>1976</v>
      </c>
      <c r="F26" s="268" t="s">
        <v>1831</v>
      </c>
      <c r="G26" s="268" t="s">
        <v>1899</v>
      </c>
      <c r="H26" s="268" t="s">
        <v>1496</v>
      </c>
      <c r="I26" s="268" t="s">
        <v>1969</v>
      </c>
      <c r="J26" s="268" t="s">
        <v>1980</v>
      </c>
      <c r="K26" s="268" t="s">
        <v>1275</v>
      </c>
      <c r="L26" s="268" t="s">
        <v>1459</v>
      </c>
      <c r="M26" s="268" t="s">
        <v>1982</v>
      </c>
      <c r="N26" s="268" t="s">
        <v>536</v>
      </c>
      <c r="O26" s="268" t="s">
        <v>837</v>
      </c>
      <c r="P26" s="268" t="s">
        <v>1983</v>
      </c>
      <c r="Q26" s="266" t="s">
        <v>1847</v>
      </c>
      <c r="R26" s="268" t="s">
        <v>1667</v>
      </c>
      <c r="V26" s="268" t="s">
        <v>90</v>
      </c>
      <c r="W26" s="268" t="s">
        <v>1984</v>
      </c>
      <c r="X26" s="268" t="s">
        <v>1416</v>
      </c>
      <c r="Y26" s="268" t="s">
        <v>1841</v>
      </c>
      <c r="Z26" s="268" t="s">
        <v>1056</v>
      </c>
      <c r="AA26" s="268" t="s">
        <v>1987</v>
      </c>
      <c r="AC26" s="268" t="s">
        <v>1809</v>
      </c>
      <c r="AD26" s="266" t="s">
        <v>1988</v>
      </c>
      <c r="AE26" s="268" t="s">
        <v>1989</v>
      </c>
      <c r="AF26" s="268" t="s">
        <v>1250</v>
      </c>
      <c r="AG26" s="268" t="s">
        <v>1991</v>
      </c>
      <c r="AJ26" s="268" t="s">
        <v>1992</v>
      </c>
      <c r="AK26" s="268" t="s">
        <v>1993</v>
      </c>
      <c r="AP26" s="268" t="s">
        <v>1994</v>
      </c>
      <c r="AQ26" s="268" t="s">
        <v>1995</v>
      </c>
      <c r="AT26" s="273" t="s">
        <v>395</v>
      </c>
      <c r="AV26" s="273" t="s">
        <v>1400</v>
      </c>
      <c r="AW26" s="273" t="s">
        <v>472</v>
      </c>
      <c r="AX26" s="273" t="s">
        <v>1996</v>
      </c>
    </row>
    <row r="27" spans="4:50">
      <c r="D27" s="268" t="s">
        <v>1632</v>
      </c>
      <c r="E27" s="268" t="s">
        <v>1997</v>
      </c>
      <c r="F27" s="268" t="s">
        <v>93</v>
      </c>
      <c r="G27" s="268" t="s">
        <v>131</v>
      </c>
      <c r="I27" s="268" t="s">
        <v>2001</v>
      </c>
      <c r="J27" s="268" t="s">
        <v>2002</v>
      </c>
      <c r="K27" s="268" t="s">
        <v>634</v>
      </c>
      <c r="M27" s="268" t="s">
        <v>2004</v>
      </c>
      <c r="N27" s="268" t="s">
        <v>1919</v>
      </c>
      <c r="O27" s="268" t="s">
        <v>2005</v>
      </c>
      <c r="P27" s="268" t="s">
        <v>1284</v>
      </c>
      <c r="Q27" s="266" t="s">
        <v>2007</v>
      </c>
      <c r="R27" s="268" t="s">
        <v>241</v>
      </c>
      <c r="V27" s="268" t="s">
        <v>774</v>
      </c>
      <c r="W27" s="268" t="s">
        <v>1247</v>
      </c>
      <c r="X27" s="268" t="s">
        <v>372</v>
      </c>
      <c r="Y27" s="268" t="s">
        <v>497</v>
      </c>
      <c r="Z27" s="268" t="s">
        <v>2008</v>
      </c>
      <c r="AA27" s="268" t="s">
        <v>2009</v>
      </c>
      <c r="AC27" s="268" t="s">
        <v>2010</v>
      </c>
      <c r="AD27" s="266" t="s">
        <v>2012</v>
      </c>
      <c r="AE27" s="268" t="s">
        <v>2013</v>
      </c>
      <c r="AF27" s="268" t="s">
        <v>1550</v>
      </c>
      <c r="AG27" s="268" t="s">
        <v>623</v>
      </c>
      <c r="AJ27" s="268" t="s">
        <v>1661</v>
      </c>
      <c r="AK27" s="268" t="s">
        <v>1255</v>
      </c>
      <c r="AP27" s="268" t="s">
        <v>2015</v>
      </c>
      <c r="AQ27" s="268" t="s">
        <v>2016</v>
      </c>
      <c r="AT27" s="273" t="s">
        <v>1623</v>
      </c>
      <c r="AV27" s="273" t="s">
        <v>2017</v>
      </c>
      <c r="AW27" s="273" t="s">
        <v>2019</v>
      </c>
      <c r="AX27" s="273" t="s">
        <v>2020</v>
      </c>
    </row>
    <row r="28" spans="4:50">
      <c r="D28" s="268" t="s">
        <v>2021</v>
      </c>
      <c r="E28" s="268" t="s">
        <v>2022</v>
      </c>
      <c r="F28" s="268" t="s">
        <v>2023</v>
      </c>
      <c r="G28" s="268" t="s">
        <v>1999</v>
      </c>
      <c r="I28" s="268" t="s">
        <v>2024</v>
      </c>
      <c r="J28" s="268" t="s">
        <v>945</v>
      </c>
      <c r="K28" s="268" t="s">
        <v>809</v>
      </c>
      <c r="M28" s="268" t="s">
        <v>890</v>
      </c>
      <c r="N28" s="268" t="s">
        <v>282</v>
      </c>
      <c r="O28" s="268" t="s">
        <v>1390</v>
      </c>
      <c r="P28" s="268" t="s">
        <v>1773</v>
      </c>
      <c r="Q28" s="266" t="s">
        <v>2025</v>
      </c>
      <c r="R28" s="268" t="s">
        <v>1802</v>
      </c>
      <c r="V28" s="268" t="s">
        <v>1845</v>
      </c>
      <c r="W28" s="268" t="s">
        <v>1832</v>
      </c>
      <c r="X28" s="268" t="s">
        <v>1748</v>
      </c>
      <c r="Y28" s="268" t="s">
        <v>2113</v>
      </c>
      <c r="Z28" s="268" t="s">
        <v>2026</v>
      </c>
      <c r="AA28" s="268" t="s">
        <v>1341</v>
      </c>
      <c r="AC28" s="268" t="s">
        <v>111</v>
      </c>
      <c r="AD28" s="266" t="s">
        <v>2027</v>
      </c>
      <c r="AE28" s="268" t="s">
        <v>217</v>
      </c>
      <c r="AF28" s="268" t="s">
        <v>2029</v>
      </c>
      <c r="AG28" s="268" t="s">
        <v>2031</v>
      </c>
      <c r="AJ28" s="268" t="s">
        <v>1324</v>
      </c>
      <c r="AK28" s="268" t="s">
        <v>2032</v>
      </c>
      <c r="AP28" s="268" t="s">
        <v>2033</v>
      </c>
      <c r="AQ28" s="268" t="s">
        <v>1546</v>
      </c>
      <c r="AT28" s="273" t="s">
        <v>2034</v>
      </c>
      <c r="AW28" s="273" t="s">
        <v>1021</v>
      </c>
      <c r="AX28" s="273" t="s">
        <v>355</v>
      </c>
    </row>
    <row r="29" spans="4:50">
      <c r="D29" s="268" t="s">
        <v>2035</v>
      </c>
      <c r="E29" s="268" t="s">
        <v>2018</v>
      </c>
      <c r="F29" s="268" t="s">
        <v>825</v>
      </c>
      <c r="G29" s="268" t="s">
        <v>877</v>
      </c>
      <c r="I29" s="268" t="s">
        <v>1038</v>
      </c>
      <c r="J29" s="268" t="s">
        <v>2037</v>
      </c>
      <c r="K29" s="268" t="s">
        <v>2038</v>
      </c>
      <c r="M29" s="268" t="s">
        <v>2040</v>
      </c>
      <c r="N29" s="268" t="s">
        <v>2042</v>
      </c>
      <c r="O29" s="268" t="s">
        <v>1697</v>
      </c>
      <c r="P29" s="268" t="s">
        <v>370</v>
      </c>
      <c r="Q29" s="266" t="s">
        <v>1366</v>
      </c>
      <c r="R29" s="268" t="s">
        <v>984</v>
      </c>
      <c r="W29" s="268" t="s">
        <v>296</v>
      </c>
      <c r="X29" s="268" t="s">
        <v>2043</v>
      </c>
      <c r="Y29" s="268" t="s">
        <v>1750</v>
      </c>
      <c r="Z29" s="268" t="s">
        <v>2044</v>
      </c>
      <c r="AA29" s="268" t="s">
        <v>2045</v>
      </c>
      <c r="AC29" s="268" t="s">
        <v>1404</v>
      </c>
      <c r="AD29" s="266" t="s">
        <v>474</v>
      </c>
      <c r="AE29" s="268" t="s">
        <v>1326</v>
      </c>
      <c r="AF29" s="268" t="s">
        <v>1386</v>
      </c>
      <c r="AG29" s="268" t="s">
        <v>1939</v>
      </c>
      <c r="AJ29" s="268" t="s">
        <v>1925</v>
      </c>
      <c r="AK29" s="268" t="s">
        <v>2047</v>
      </c>
      <c r="AP29" s="268" t="s">
        <v>2050</v>
      </c>
      <c r="AQ29" s="268" t="s">
        <v>1286</v>
      </c>
      <c r="AT29" s="273" t="s">
        <v>2051</v>
      </c>
      <c r="AW29" s="273" t="s">
        <v>678</v>
      </c>
      <c r="AX29" s="273" t="s">
        <v>956</v>
      </c>
    </row>
    <row r="30" spans="4:50">
      <c r="D30" s="268" t="s">
        <v>1879</v>
      </c>
      <c r="E30" s="268" t="s">
        <v>464</v>
      </c>
      <c r="F30" s="268" t="s">
        <v>2052</v>
      </c>
      <c r="G30" s="268" t="s">
        <v>2036</v>
      </c>
      <c r="I30" s="268" t="s">
        <v>2054</v>
      </c>
      <c r="J30" s="268" t="s">
        <v>365</v>
      </c>
      <c r="K30" s="268" t="s">
        <v>449</v>
      </c>
      <c r="M30" s="268" t="s">
        <v>2055</v>
      </c>
      <c r="N30" s="268" t="s">
        <v>2056</v>
      </c>
      <c r="O30" s="268" t="s">
        <v>2057</v>
      </c>
      <c r="P30" s="268" t="s">
        <v>373</v>
      </c>
      <c r="Q30" s="268" t="s">
        <v>2059</v>
      </c>
      <c r="R30" s="268" t="s">
        <v>1498</v>
      </c>
      <c r="W30" s="268" t="s">
        <v>276</v>
      </c>
      <c r="X30" s="268" t="s">
        <v>664</v>
      </c>
      <c r="Y30" s="268" t="s">
        <v>976</v>
      </c>
      <c r="Z30" s="268" t="s">
        <v>1266</v>
      </c>
      <c r="AA30" s="268" t="s">
        <v>2058</v>
      </c>
      <c r="AC30" s="268" t="s">
        <v>1268</v>
      </c>
      <c r="AD30" s="266" t="s">
        <v>2049</v>
      </c>
      <c r="AE30" s="268" t="s">
        <v>2517</v>
      </c>
      <c r="AF30" s="268" t="s">
        <v>506</v>
      </c>
      <c r="AG30" s="268" t="s">
        <v>2061</v>
      </c>
      <c r="AJ30" s="268" t="s">
        <v>1230</v>
      </c>
      <c r="AK30" s="268" t="s">
        <v>2062</v>
      </c>
      <c r="AP30" s="268" t="s">
        <v>35</v>
      </c>
      <c r="AQ30" s="268" t="s">
        <v>2065</v>
      </c>
      <c r="AT30" s="273" t="s">
        <v>2066</v>
      </c>
      <c r="AW30" s="273" t="s">
        <v>2067</v>
      </c>
      <c r="AX30" s="273" t="s">
        <v>258</v>
      </c>
    </row>
    <row r="31" spans="4:50">
      <c r="D31" s="268" t="s">
        <v>2068</v>
      </c>
      <c r="E31" s="268" t="s">
        <v>629</v>
      </c>
      <c r="F31" s="268" t="s">
        <v>2069</v>
      </c>
      <c r="G31" s="268" t="s">
        <v>2053</v>
      </c>
      <c r="I31" s="268" t="s">
        <v>1490</v>
      </c>
      <c r="J31" s="268" t="s">
        <v>987</v>
      </c>
      <c r="K31" s="268" t="s">
        <v>1634</v>
      </c>
      <c r="M31" s="268" t="s">
        <v>2071</v>
      </c>
      <c r="N31" s="268" t="s">
        <v>683</v>
      </c>
      <c r="O31" s="268" t="s">
        <v>843</v>
      </c>
      <c r="P31" s="268" t="s">
        <v>2073</v>
      </c>
      <c r="Q31" s="268" t="s">
        <v>542</v>
      </c>
      <c r="R31" s="268" t="s">
        <v>2074</v>
      </c>
      <c r="W31" s="268" t="s">
        <v>2076</v>
      </c>
      <c r="X31" s="268" t="s">
        <v>2078</v>
      </c>
      <c r="Y31" s="268" t="s">
        <v>2155</v>
      </c>
      <c r="Z31" s="268" t="s">
        <v>1912</v>
      </c>
      <c r="AC31" s="268" t="s">
        <v>2080</v>
      </c>
      <c r="AD31" s="266" t="s">
        <v>2081</v>
      </c>
      <c r="AE31" s="268" t="s">
        <v>2082</v>
      </c>
      <c r="AF31" s="268" t="s">
        <v>2083</v>
      </c>
      <c r="AG31" s="268" t="s">
        <v>1269</v>
      </c>
      <c r="AJ31" s="268" t="s">
        <v>2084</v>
      </c>
      <c r="AK31" s="268" t="s">
        <v>2086</v>
      </c>
      <c r="AP31" s="268" t="s">
        <v>1645</v>
      </c>
      <c r="AQ31" s="268" t="s">
        <v>2087</v>
      </c>
      <c r="AT31" s="273" t="s">
        <v>1908</v>
      </c>
      <c r="AW31" s="273" t="s">
        <v>1333</v>
      </c>
      <c r="AX31" s="273" t="s">
        <v>1493</v>
      </c>
    </row>
    <row r="32" spans="4:50">
      <c r="D32" s="268" t="s">
        <v>363</v>
      </c>
      <c r="E32" s="268" t="s">
        <v>2089</v>
      </c>
      <c r="F32" s="268" t="s">
        <v>2090</v>
      </c>
      <c r="G32" s="268" t="s">
        <v>551</v>
      </c>
      <c r="I32" s="268" t="s">
        <v>1108</v>
      </c>
      <c r="J32" s="268" t="s">
        <v>992</v>
      </c>
      <c r="K32" s="268" t="s">
        <v>1537</v>
      </c>
      <c r="M32" s="268" t="s">
        <v>2092</v>
      </c>
      <c r="N32" s="268" t="s">
        <v>1652</v>
      </c>
      <c r="O32" s="268" t="s">
        <v>1196</v>
      </c>
      <c r="P32" s="268" t="s">
        <v>2093</v>
      </c>
      <c r="Q32" s="268" t="s">
        <v>2094</v>
      </c>
      <c r="R32" s="268" t="s">
        <v>2095</v>
      </c>
      <c r="W32" s="268" t="s">
        <v>299</v>
      </c>
      <c r="X32" s="268" t="s">
        <v>279</v>
      </c>
      <c r="Y32" s="268" t="s">
        <v>2169</v>
      </c>
      <c r="Z32" s="268" t="s">
        <v>2096</v>
      </c>
      <c r="AC32" s="268" t="s">
        <v>1211</v>
      </c>
      <c r="AD32" s="266" t="s">
        <v>229</v>
      </c>
      <c r="AE32" s="268" t="s">
        <v>915</v>
      </c>
      <c r="AF32" s="268" t="s">
        <v>606</v>
      </c>
      <c r="AP32" s="268" t="s">
        <v>2097</v>
      </c>
      <c r="AQ32" s="268" t="s">
        <v>2098</v>
      </c>
      <c r="AT32" s="273" t="s">
        <v>2099</v>
      </c>
      <c r="AW32" s="273" t="s">
        <v>2100</v>
      </c>
      <c r="AX32" s="273" t="s">
        <v>328</v>
      </c>
    </row>
    <row r="33" spans="4:50">
      <c r="D33" s="268" t="s">
        <v>1033</v>
      </c>
      <c r="E33" s="268" t="s">
        <v>2101</v>
      </c>
      <c r="F33" s="268" t="s">
        <v>1867</v>
      </c>
      <c r="G33" s="268" t="s">
        <v>2091</v>
      </c>
      <c r="I33" s="268" t="s">
        <v>2103</v>
      </c>
      <c r="J33" s="268" t="s">
        <v>352</v>
      </c>
      <c r="K33" s="268" t="s">
        <v>2105</v>
      </c>
      <c r="M33" s="268" t="s">
        <v>1327</v>
      </c>
      <c r="N33" s="268" t="s">
        <v>311</v>
      </c>
      <c r="O33" s="268" t="s">
        <v>2106</v>
      </c>
      <c r="P33" s="268" t="s">
        <v>2108</v>
      </c>
      <c r="Q33" s="268" t="s">
        <v>2109</v>
      </c>
      <c r="R33" s="268" t="s">
        <v>2110</v>
      </c>
      <c r="W33" s="268" t="s">
        <v>2111</v>
      </c>
      <c r="X33" s="268" t="s">
        <v>782</v>
      </c>
      <c r="Y33" s="268" t="s">
        <v>2157</v>
      </c>
      <c r="Z33" s="268" t="s">
        <v>1431</v>
      </c>
      <c r="AC33" s="268" t="s">
        <v>2116</v>
      </c>
      <c r="AD33" s="268" t="s">
        <v>2117</v>
      </c>
      <c r="AE33" s="268" t="s">
        <v>1792</v>
      </c>
      <c r="AF33" s="268" t="s">
        <v>2118</v>
      </c>
      <c r="AP33" s="268" t="s">
        <v>375</v>
      </c>
      <c r="AQ33" s="268" t="s">
        <v>1865</v>
      </c>
      <c r="AT33" s="273" t="s">
        <v>2119</v>
      </c>
      <c r="AW33" s="273" t="s">
        <v>932</v>
      </c>
      <c r="AX33" s="273" t="s">
        <v>138</v>
      </c>
    </row>
    <row r="34" spans="4:50">
      <c r="D34" s="268" t="s">
        <v>2120</v>
      </c>
      <c r="E34" s="268" t="s">
        <v>2121</v>
      </c>
      <c r="F34" s="268" t="s">
        <v>2122</v>
      </c>
      <c r="G34" s="268" t="s">
        <v>2123</v>
      </c>
      <c r="I34" s="268" t="s">
        <v>2124</v>
      </c>
      <c r="J34" s="268" t="s">
        <v>2125</v>
      </c>
      <c r="K34" s="268" t="s">
        <v>1656</v>
      </c>
      <c r="M34" s="268" t="s">
        <v>2072</v>
      </c>
      <c r="N34" s="268" t="s">
        <v>2128</v>
      </c>
      <c r="O34" s="268" t="s">
        <v>716</v>
      </c>
      <c r="P34" s="268" t="s">
        <v>1951</v>
      </c>
      <c r="Q34" s="268" t="s">
        <v>2129</v>
      </c>
      <c r="R34" s="268" t="s">
        <v>2130</v>
      </c>
      <c r="W34" s="268" t="s">
        <v>2131</v>
      </c>
      <c r="X34" s="268" t="s">
        <v>1357</v>
      </c>
      <c r="Y34" s="268" t="s">
        <v>1693</v>
      </c>
      <c r="Z34" s="268" t="s">
        <v>2132</v>
      </c>
      <c r="AC34" s="268" t="s">
        <v>2135</v>
      </c>
      <c r="AD34" s="268" t="s">
        <v>2137</v>
      </c>
      <c r="AE34" s="268" t="s">
        <v>223</v>
      </c>
      <c r="AF34" s="268" t="s">
        <v>2107</v>
      </c>
      <c r="AP34" s="268" t="s">
        <v>2138</v>
      </c>
      <c r="AQ34" s="268" t="s">
        <v>1047</v>
      </c>
      <c r="AT34" s="273" t="s">
        <v>711</v>
      </c>
      <c r="AW34" s="273" t="s">
        <v>2139</v>
      </c>
      <c r="AX34" s="273" t="s">
        <v>2140</v>
      </c>
    </row>
    <row r="35" spans="4:50">
      <c r="D35" s="268" t="s">
        <v>749</v>
      </c>
      <c r="E35" s="268" t="s">
        <v>807</v>
      </c>
      <c r="G35" s="268" t="s">
        <v>329</v>
      </c>
      <c r="I35" s="268" t="s">
        <v>1130</v>
      </c>
      <c r="J35" s="268" t="s">
        <v>2141</v>
      </c>
      <c r="K35" s="268" t="s">
        <v>2142</v>
      </c>
      <c r="M35" s="268" t="s">
        <v>1857</v>
      </c>
      <c r="N35" s="268" t="s">
        <v>2143</v>
      </c>
      <c r="O35" s="268" t="s">
        <v>2144</v>
      </c>
      <c r="P35" s="268" t="s">
        <v>1025</v>
      </c>
      <c r="Q35" s="268" t="s">
        <v>1817</v>
      </c>
      <c r="R35" s="268" t="s">
        <v>2145</v>
      </c>
      <c r="W35" s="268" t="s">
        <v>1475</v>
      </c>
      <c r="X35" s="268" t="s">
        <v>1084</v>
      </c>
      <c r="Y35" s="268" t="s">
        <v>1877</v>
      </c>
      <c r="Z35" s="268" t="s">
        <v>2146</v>
      </c>
      <c r="AC35" s="268" t="s">
        <v>1672</v>
      </c>
      <c r="AD35" s="268" t="s">
        <v>815</v>
      </c>
      <c r="AE35" s="268" t="s">
        <v>1312</v>
      </c>
      <c r="AF35" s="268" t="s">
        <v>1834</v>
      </c>
      <c r="AP35" s="268" t="s">
        <v>159</v>
      </c>
      <c r="AQ35" s="268" t="s">
        <v>1715</v>
      </c>
      <c r="AT35" s="273" t="s">
        <v>307</v>
      </c>
      <c r="AW35" s="273" t="s">
        <v>2148</v>
      </c>
      <c r="AX35" s="273" t="s">
        <v>2149</v>
      </c>
    </row>
    <row r="36" spans="4:50">
      <c r="D36" s="268" t="s">
        <v>2150</v>
      </c>
      <c r="E36" s="268" t="s">
        <v>273</v>
      </c>
      <c r="G36" s="268" t="s">
        <v>284</v>
      </c>
      <c r="I36" s="268" t="s">
        <v>2152</v>
      </c>
      <c r="J36" s="268" t="s">
        <v>784</v>
      </c>
      <c r="K36" s="268" t="s">
        <v>576</v>
      </c>
      <c r="M36" s="268" t="s">
        <v>1960</v>
      </c>
      <c r="N36" s="268" t="s">
        <v>1981</v>
      </c>
      <c r="O36" s="268" t="s">
        <v>1497</v>
      </c>
      <c r="P36" s="268" t="s">
        <v>2153</v>
      </c>
      <c r="Q36" s="268" t="s">
        <v>2088</v>
      </c>
      <c r="R36" s="268" t="s">
        <v>285</v>
      </c>
      <c r="W36" s="268" t="s">
        <v>74</v>
      </c>
      <c r="X36" s="268" t="s">
        <v>2154</v>
      </c>
      <c r="Y36" s="268" t="s">
        <v>1423</v>
      </c>
      <c r="Z36" s="268" t="s">
        <v>515</v>
      </c>
      <c r="AC36" s="268" t="s">
        <v>1506</v>
      </c>
      <c r="AD36" s="268" t="s">
        <v>2011</v>
      </c>
      <c r="AE36" s="268" t="s">
        <v>1314</v>
      </c>
      <c r="AF36" s="268" t="s">
        <v>2156</v>
      </c>
      <c r="AQ36" s="268" t="s">
        <v>2158</v>
      </c>
      <c r="AT36" s="273" t="s">
        <v>2160</v>
      </c>
      <c r="AW36" s="273" t="s">
        <v>149</v>
      </c>
      <c r="AX36" s="273" t="s">
        <v>333</v>
      </c>
    </row>
    <row r="37" spans="4:50">
      <c r="D37" s="268" t="s">
        <v>2162</v>
      </c>
      <c r="E37" s="268" t="s">
        <v>2163</v>
      </c>
      <c r="G37" s="268" t="s">
        <v>2028</v>
      </c>
      <c r="J37" s="268" t="s">
        <v>2164</v>
      </c>
      <c r="K37" s="268" t="s">
        <v>2165</v>
      </c>
      <c r="N37" s="268" t="s">
        <v>1310</v>
      </c>
      <c r="O37" s="268" t="s">
        <v>193</v>
      </c>
      <c r="P37" s="268" t="s">
        <v>2133</v>
      </c>
      <c r="Q37" s="268" t="s">
        <v>2166</v>
      </c>
      <c r="R37" s="268" t="s">
        <v>2168</v>
      </c>
      <c r="W37" s="268" t="s">
        <v>477</v>
      </c>
      <c r="X37" s="268" t="s">
        <v>1727</v>
      </c>
      <c r="Y37" s="268" t="s">
        <v>2208</v>
      </c>
      <c r="Z37" s="268" t="s">
        <v>1678</v>
      </c>
      <c r="AC37" s="268" t="s">
        <v>2170</v>
      </c>
      <c r="AD37" s="268" t="s">
        <v>143</v>
      </c>
      <c r="AE37" s="268" t="s">
        <v>2171</v>
      </c>
      <c r="AF37" s="268" t="s">
        <v>2172</v>
      </c>
      <c r="AQ37" s="268" t="s">
        <v>1166</v>
      </c>
      <c r="AT37" s="273" t="s">
        <v>2173</v>
      </c>
      <c r="AW37" s="273" t="s">
        <v>429</v>
      </c>
      <c r="AX37" s="273" t="s">
        <v>2127</v>
      </c>
    </row>
    <row r="38" spans="4:50">
      <c r="D38" s="268" t="s">
        <v>2161</v>
      </c>
      <c r="E38" s="268" t="s">
        <v>2174</v>
      </c>
      <c r="G38" s="268" t="s">
        <v>1183</v>
      </c>
      <c r="J38" s="268" t="s">
        <v>2175</v>
      </c>
      <c r="K38" s="268" t="s">
        <v>1500</v>
      </c>
      <c r="N38" s="268" t="s">
        <v>1328</v>
      </c>
      <c r="O38" s="268" t="s">
        <v>30</v>
      </c>
      <c r="P38" s="268" t="s">
        <v>525</v>
      </c>
      <c r="Q38" s="268" t="s">
        <v>1810</v>
      </c>
      <c r="R38" s="268" t="s">
        <v>1788</v>
      </c>
      <c r="W38" s="268" t="s">
        <v>2178</v>
      </c>
      <c r="X38" s="268" t="s">
        <v>1635</v>
      </c>
      <c r="Y38" s="268" t="s">
        <v>867</v>
      </c>
      <c r="Z38" s="268" t="s">
        <v>2179</v>
      </c>
      <c r="AD38" s="268" t="s">
        <v>1894</v>
      </c>
      <c r="AE38" s="268" t="s">
        <v>2180</v>
      </c>
      <c r="AF38" s="268" t="s">
        <v>1739</v>
      </c>
      <c r="AQ38" s="268" t="s">
        <v>388</v>
      </c>
      <c r="AT38" s="273" t="s">
        <v>2181</v>
      </c>
      <c r="AW38" s="273" t="s">
        <v>2183</v>
      </c>
      <c r="AX38" s="273" t="s">
        <v>1511</v>
      </c>
    </row>
    <row r="39" spans="4:50">
      <c r="D39" s="268" t="s">
        <v>1273</v>
      </c>
      <c r="E39" s="268" t="s">
        <v>359</v>
      </c>
      <c r="G39" s="268" t="s">
        <v>2112</v>
      </c>
      <c r="J39" s="268" t="s">
        <v>895</v>
      </c>
      <c r="K39" s="268" t="s">
        <v>1934</v>
      </c>
      <c r="N39" s="268" t="s">
        <v>1485</v>
      </c>
      <c r="O39" s="268" t="s">
        <v>2184</v>
      </c>
      <c r="P39" s="268" t="s">
        <v>592</v>
      </c>
      <c r="Q39" s="268" t="s">
        <v>2185</v>
      </c>
      <c r="W39" s="268" t="s">
        <v>2186</v>
      </c>
      <c r="X39" s="268" t="s">
        <v>646</v>
      </c>
      <c r="Y39" s="268" t="s">
        <v>1072</v>
      </c>
      <c r="Z39" s="268" t="s">
        <v>1704</v>
      </c>
      <c r="AD39" s="268" t="s">
        <v>378</v>
      </c>
      <c r="AE39" s="268" t="s">
        <v>289</v>
      </c>
      <c r="AF39" s="268" t="s">
        <v>2187</v>
      </c>
      <c r="AQ39" s="268" t="s">
        <v>723</v>
      </c>
      <c r="AT39" s="273" t="s">
        <v>1570</v>
      </c>
      <c r="AW39" s="273" t="s">
        <v>1720</v>
      </c>
      <c r="AX39" s="273" t="s">
        <v>2177</v>
      </c>
    </row>
    <row r="40" spans="4:50">
      <c r="D40" s="268" t="s">
        <v>2188</v>
      </c>
      <c r="E40" s="268" t="s">
        <v>2189</v>
      </c>
      <c r="G40" s="268" t="s">
        <v>195</v>
      </c>
      <c r="J40" s="268" t="s">
        <v>2190</v>
      </c>
      <c r="K40" s="268" t="s">
        <v>213</v>
      </c>
      <c r="N40" s="268" t="s">
        <v>2191</v>
      </c>
      <c r="O40" s="268" t="s">
        <v>2039</v>
      </c>
      <c r="P40" s="268" t="s">
        <v>1159</v>
      </c>
      <c r="Q40" s="268" t="s">
        <v>343</v>
      </c>
      <c r="W40" s="268" t="s">
        <v>1815</v>
      </c>
      <c r="X40" s="268" t="s">
        <v>765</v>
      </c>
      <c r="Z40" s="268" t="s">
        <v>2193</v>
      </c>
      <c r="AD40" s="268" t="s">
        <v>50</v>
      </c>
      <c r="AE40" s="268" t="s">
        <v>350</v>
      </c>
      <c r="AF40" s="268" t="s">
        <v>1702</v>
      </c>
      <c r="AQ40" s="268" t="s">
        <v>1966</v>
      </c>
      <c r="AT40" s="273" t="s">
        <v>2194</v>
      </c>
      <c r="AW40" s="273" t="s">
        <v>2195</v>
      </c>
      <c r="AX40" s="273" t="s">
        <v>1882</v>
      </c>
    </row>
    <row r="41" spans="4:50">
      <c r="D41" s="268" t="s">
        <v>2196</v>
      </c>
      <c r="E41" s="268" t="s">
        <v>2197</v>
      </c>
      <c r="J41" s="268" t="s">
        <v>2198</v>
      </c>
      <c r="K41" s="268" t="s">
        <v>848</v>
      </c>
      <c r="N41" s="268" t="s">
        <v>1572</v>
      </c>
      <c r="O41" s="268" t="s">
        <v>2199</v>
      </c>
      <c r="P41" s="268" t="s">
        <v>78</v>
      </c>
      <c r="Q41" s="268" t="s">
        <v>2200</v>
      </c>
      <c r="W41" s="268" t="s">
        <v>2201</v>
      </c>
      <c r="X41" s="268" t="s">
        <v>2202</v>
      </c>
      <c r="Z41" s="268" t="s">
        <v>2204</v>
      </c>
      <c r="AD41" s="268" t="s">
        <v>2064</v>
      </c>
      <c r="AE41" s="268" t="s">
        <v>2205</v>
      </c>
      <c r="AQ41" s="268" t="s">
        <v>381</v>
      </c>
      <c r="AT41" s="273" t="s">
        <v>1592</v>
      </c>
      <c r="AW41" s="273" t="s">
        <v>1805</v>
      </c>
      <c r="AX41" s="273" t="s">
        <v>1529</v>
      </c>
    </row>
    <row r="42" spans="4:50">
      <c r="D42" s="268" t="s">
        <v>1763</v>
      </c>
      <c r="J42" s="268" t="s">
        <v>2063</v>
      </c>
      <c r="K42" s="268" t="s">
        <v>767</v>
      </c>
      <c r="N42" s="268" t="s">
        <v>1178</v>
      </c>
      <c r="O42" s="268" t="s">
        <v>739</v>
      </c>
      <c r="P42" s="268" t="s">
        <v>2206</v>
      </c>
      <c r="Q42" s="268" t="s">
        <v>1439</v>
      </c>
      <c r="W42" s="268" t="s">
        <v>1379</v>
      </c>
      <c r="X42" s="268" t="s">
        <v>1676</v>
      </c>
      <c r="Z42" s="268" t="s">
        <v>2209</v>
      </c>
      <c r="AD42" s="268" t="s">
        <v>519</v>
      </c>
      <c r="AE42" s="268" t="s">
        <v>2210</v>
      </c>
      <c r="AQ42" s="268" t="s">
        <v>2518</v>
      </c>
      <c r="AT42" s="273" t="s">
        <v>1690</v>
      </c>
      <c r="AW42" s="273" t="s">
        <v>2211</v>
      </c>
      <c r="AX42" s="273" t="s">
        <v>1723</v>
      </c>
    </row>
    <row r="43" spans="4:50">
      <c r="D43" s="268" t="s">
        <v>1732</v>
      </c>
      <c r="J43" s="268" t="s">
        <v>2212</v>
      </c>
      <c r="K43" s="268" t="s">
        <v>1513</v>
      </c>
      <c r="N43" s="268" t="s">
        <v>998</v>
      </c>
      <c r="O43" s="268" t="s">
        <v>1296</v>
      </c>
      <c r="P43" s="268" t="s">
        <v>2213</v>
      </c>
      <c r="Q43" s="268" t="s">
        <v>1775</v>
      </c>
      <c r="W43" s="268" t="s">
        <v>690</v>
      </c>
      <c r="X43" s="268" t="s">
        <v>2214</v>
      </c>
      <c r="Z43" s="268" t="s">
        <v>2048</v>
      </c>
      <c r="AD43" s="268" t="s">
        <v>494</v>
      </c>
      <c r="AE43" s="268" t="s">
        <v>2215</v>
      </c>
      <c r="AQ43" s="268" t="s">
        <v>1342</v>
      </c>
      <c r="AT43" s="273" t="s">
        <v>1547</v>
      </c>
      <c r="AW43" s="273" t="s">
        <v>2075</v>
      </c>
    </row>
    <row r="44" spans="4:50">
      <c r="D44" s="268" t="s">
        <v>561</v>
      </c>
      <c r="J44" s="268" t="s">
        <v>2216</v>
      </c>
      <c r="K44" s="268" t="s">
        <v>2182</v>
      </c>
      <c r="N44" s="268" t="s">
        <v>644</v>
      </c>
      <c r="O44" s="268" t="s">
        <v>2217</v>
      </c>
      <c r="P44" s="268" t="s">
        <v>2218</v>
      </c>
      <c r="Q44" s="268" t="s">
        <v>2219</v>
      </c>
      <c r="W44" s="268" t="s">
        <v>2220</v>
      </c>
      <c r="Z44" s="268" t="s">
        <v>1419</v>
      </c>
      <c r="AD44" s="268" t="s">
        <v>2221</v>
      </c>
      <c r="AE44" s="268" t="s">
        <v>2222</v>
      </c>
      <c r="AQ44" s="268" t="s">
        <v>2192</v>
      </c>
      <c r="AT44" s="273" t="s">
        <v>861</v>
      </c>
      <c r="AW44" s="273" t="s">
        <v>1188</v>
      </c>
    </row>
    <row r="45" spans="4:50">
      <c r="D45" s="268" t="s">
        <v>1450</v>
      </c>
      <c r="J45" s="268" t="s">
        <v>1740</v>
      </c>
      <c r="K45" s="268" t="s">
        <v>939</v>
      </c>
      <c r="N45" s="268" t="s">
        <v>663</v>
      </c>
      <c r="O45" s="268" t="s">
        <v>2223</v>
      </c>
      <c r="P45" s="268" t="s">
        <v>604</v>
      </c>
      <c r="Q45" s="268" t="s">
        <v>2224</v>
      </c>
      <c r="W45" s="268" t="s">
        <v>624</v>
      </c>
      <c r="Z45" s="268" t="s">
        <v>2225</v>
      </c>
      <c r="AD45" s="268" t="s">
        <v>539</v>
      </c>
      <c r="AE45" s="268" t="s">
        <v>1538</v>
      </c>
      <c r="AQ45" s="268" t="s">
        <v>234</v>
      </c>
      <c r="AT45" s="273" t="s">
        <v>1747</v>
      </c>
    </row>
    <row r="46" spans="4:50">
      <c r="D46" s="268" t="s">
        <v>544</v>
      </c>
      <c r="J46" s="268" t="s">
        <v>2226</v>
      </c>
      <c r="N46" s="268" t="s">
        <v>2227</v>
      </c>
      <c r="O46" s="268" t="s">
        <v>2070</v>
      </c>
      <c r="P46" s="268" t="s">
        <v>2228</v>
      </c>
      <c r="Q46" s="268" t="s">
        <v>1909</v>
      </c>
      <c r="W46" s="268" t="s">
        <v>2229</v>
      </c>
      <c r="Z46" s="268" t="s">
        <v>1101</v>
      </c>
      <c r="AD46" s="268" t="s">
        <v>2230</v>
      </c>
      <c r="AE46" s="268" t="s">
        <v>1803</v>
      </c>
      <c r="AQ46" s="268" t="s">
        <v>2232</v>
      </c>
      <c r="AT46" s="273" t="s">
        <v>2233</v>
      </c>
    </row>
    <row r="47" spans="4:50">
      <c r="D47" s="268" t="s">
        <v>1864</v>
      </c>
      <c r="J47" s="268" t="s">
        <v>2235</v>
      </c>
      <c r="N47" s="268" t="s">
        <v>2236</v>
      </c>
      <c r="O47" s="268" t="s">
        <v>1930</v>
      </c>
      <c r="P47" s="268" t="s">
        <v>2237</v>
      </c>
      <c r="Q47" s="268" t="s">
        <v>1509</v>
      </c>
      <c r="W47" s="268" t="s">
        <v>2238</v>
      </c>
      <c r="Z47" s="268" t="s">
        <v>2239</v>
      </c>
      <c r="AD47" s="268" t="s">
        <v>1208</v>
      </c>
      <c r="AE47" s="268" t="s">
        <v>2241</v>
      </c>
      <c r="AQ47" s="268" t="s">
        <v>2242</v>
      </c>
      <c r="AT47" s="273" t="s">
        <v>1713</v>
      </c>
    </row>
    <row r="48" spans="4:50">
      <c r="D48" s="268" t="s">
        <v>314</v>
      </c>
      <c r="J48" s="268" t="s">
        <v>2243</v>
      </c>
      <c r="N48" s="268" t="s">
        <v>2244</v>
      </c>
      <c r="O48" s="268" t="s">
        <v>413</v>
      </c>
      <c r="P48" s="268" t="s">
        <v>2245</v>
      </c>
      <c r="Q48" s="268" t="s">
        <v>2246</v>
      </c>
      <c r="W48" s="268" t="s">
        <v>2247</v>
      </c>
      <c r="Z48" s="268" t="s">
        <v>2248</v>
      </c>
      <c r="AD48" s="268" t="s">
        <v>2249</v>
      </c>
      <c r="AE48" s="268" t="s">
        <v>2250</v>
      </c>
      <c r="AQ48" s="268" t="s">
        <v>2251</v>
      </c>
      <c r="AT48" s="273" t="s">
        <v>1204</v>
      </c>
    </row>
    <row r="49" spans="4:46">
      <c r="D49" s="268" t="s">
        <v>2252</v>
      </c>
      <c r="J49" s="268" t="s">
        <v>2253</v>
      </c>
      <c r="N49" s="268" t="s">
        <v>2254</v>
      </c>
      <c r="O49" s="268" t="s">
        <v>2255</v>
      </c>
      <c r="P49" s="268" t="s">
        <v>2256</v>
      </c>
      <c r="Q49" s="268" t="s">
        <v>2257</v>
      </c>
      <c r="W49" s="268" t="s">
        <v>438</v>
      </c>
      <c r="Z49" s="268" t="s">
        <v>532</v>
      </c>
      <c r="AD49" s="268" t="s">
        <v>2258</v>
      </c>
      <c r="AE49" s="268" t="s">
        <v>2260</v>
      </c>
      <c r="AQ49" s="268" t="s">
        <v>2261</v>
      </c>
      <c r="AT49" s="273" t="s">
        <v>2262</v>
      </c>
    </row>
    <row r="50" spans="4:46">
      <c r="D50" s="268" t="s">
        <v>857</v>
      </c>
      <c r="J50" s="268" t="s">
        <v>2014</v>
      </c>
      <c r="N50" s="268" t="s">
        <v>426</v>
      </c>
      <c r="O50" s="268" t="s">
        <v>2264</v>
      </c>
      <c r="P50" s="268" t="s">
        <v>2265</v>
      </c>
      <c r="Q50" s="268" t="s">
        <v>2203</v>
      </c>
      <c r="W50" s="268" t="s">
        <v>2266</v>
      </c>
      <c r="Z50" s="268" t="s">
        <v>278</v>
      </c>
      <c r="AD50" s="268" t="s">
        <v>654</v>
      </c>
      <c r="AE50" s="268" t="s">
        <v>2267</v>
      </c>
      <c r="AQ50" s="268" t="s">
        <v>2268</v>
      </c>
      <c r="AT50" s="273" t="s">
        <v>2269</v>
      </c>
    </row>
    <row r="51" spans="4:46">
      <c r="D51" s="268" t="s">
        <v>2270</v>
      </c>
      <c r="J51" s="268" t="s">
        <v>2271</v>
      </c>
      <c r="N51" s="268" t="s">
        <v>331</v>
      </c>
      <c r="O51" s="268" t="s">
        <v>1347</v>
      </c>
      <c r="P51" s="268" t="s">
        <v>1708</v>
      </c>
      <c r="Q51" s="268" t="s">
        <v>2272</v>
      </c>
      <c r="W51" s="268" t="s">
        <v>1411</v>
      </c>
      <c r="Z51" s="268" t="s">
        <v>1646</v>
      </c>
      <c r="AD51" s="268" t="s">
        <v>2273</v>
      </c>
      <c r="AQ51" s="268" t="s">
        <v>2275</v>
      </c>
    </row>
    <row r="52" spans="4:46">
      <c r="D52" s="268" t="s">
        <v>2277</v>
      </c>
      <c r="J52" s="268" t="s">
        <v>1685</v>
      </c>
      <c r="N52" s="268" t="s">
        <v>947</v>
      </c>
      <c r="O52" s="268" t="s">
        <v>1764</v>
      </c>
      <c r="P52" s="268" t="s">
        <v>2278</v>
      </c>
      <c r="Q52" s="268" t="s">
        <v>191</v>
      </c>
      <c r="W52" s="268" t="s">
        <v>1263</v>
      </c>
      <c r="Z52" s="268" t="s">
        <v>2279</v>
      </c>
      <c r="AD52" s="268" t="s">
        <v>2280</v>
      </c>
      <c r="AQ52" s="268" t="s">
        <v>2281</v>
      </c>
    </row>
    <row r="53" spans="4:46">
      <c r="D53" s="268" t="s">
        <v>1231</v>
      </c>
      <c r="J53" s="268" t="s">
        <v>2282</v>
      </c>
      <c r="N53" s="268" t="s">
        <v>1742</v>
      </c>
      <c r="O53" s="268" t="s">
        <v>2283</v>
      </c>
      <c r="P53" s="268" t="s">
        <v>2284</v>
      </c>
      <c r="Q53" s="268" t="s">
        <v>2285</v>
      </c>
      <c r="W53" s="268" t="s">
        <v>2286</v>
      </c>
      <c r="Z53" s="268" t="s">
        <v>486</v>
      </c>
      <c r="AD53" s="268" t="s">
        <v>764</v>
      </c>
      <c r="AQ53" s="268" t="s">
        <v>166</v>
      </c>
    </row>
    <row r="54" spans="4:46">
      <c r="D54" s="268" t="s">
        <v>2287</v>
      </c>
      <c r="J54" s="268" t="s">
        <v>294</v>
      </c>
      <c r="N54" s="268" t="s">
        <v>209</v>
      </c>
      <c r="O54" s="268" t="s">
        <v>2288</v>
      </c>
      <c r="P54" s="268" t="s">
        <v>697</v>
      </c>
      <c r="Q54" s="268" t="s">
        <v>2289</v>
      </c>
      <c r="W54" s="268" t="s">
        <v>2290</v>
      </c>
      <c r="Z54" s="268" t="s">
        <v>2291</v>
      </c>
      <c r="AD54" s="268" t="s">
        <v>123</v>
      </c>
      <c r="AQ54" s="268" t="s">
        <v>2293</v>
      </c>
    </row>
    <row r="55" spans="4:46">
      <c r="D55" s="268" t="s">
        <v>870</v>
      </c>
      <c r="J55" s="268" t="s">
        <v>2294</v>
      </c>
      <c r="N55" s="268" t="s">
        <v>2295</v>
      </c>
      <c r="O55" s="268" t="s">
        <v>2296</v>
      </c>
      <c r="P55" s="268" t="s">
        <v>812</v>
      </c>
      <c r="Q55" s="268" t="s">
        <v>2000</v>
      </c>
      <c r="W55" s="268" t="s">
        <v>2297</v>
      </c>
      <c r="Z55" s="268" t="s">
        <v>2298</v>
      </c>
      <c r="AD55" s="268" t="s">
        <v>313</v>
      </c>
      <c r="AQ55" s="268" t="s">
        <v>2299</v>
      </c>
    </row>
    <row r="56" spans="4:46">
      <c r="D56" s="268" t="s">
        <v>2300</v>
      </c>
      <c r="J56" s="268" t="s">
        <v>2301</v>
      </c>
      <c r="N56" s="268" t="s">
        <v>2302</v>
      </c>
      <c r="O56" s="268" t="s">
        <v>2303</v>
      </c>
      <c r="P56" s="268" t="s">
        <v>8</v>
      </c>
      <c r="Q56" s="268" t="s">
        <v>1172</v>
      </c>
      <c r="W56" s="268" t="s">
        <v>2292</v>
      </c>
      <c r="Z56" s="268" t="s">
        <v>208</v>
      </c>
      <c r="AD56" s="268" t="s">
        <v>2304</v>
      </c>
      <c r="AQ56" s="268" t="s">
        <v>2305</v>
      </c>
    </row>
    <row r="57" spans="4:46">
      <c r="D57" s="268" t="s">
        <v>2306</v>
      </c>
      <c r="J57" s="268" t="s">
        <v>1147</v>
      </c>
      <c r="N57" s="268" t="s">
        <v>1653</v>
      </c>
      <c r="O57" s="268" t="s">
        <v>972</v>
      </c>
      <c r="P57" s="268" t="s">
        <v>2307</v>
      </c>
      <c r="Q57" s="268" t="s">
        <v>2308</v>
      </c>
      <c r="W57" s="268" t="s">
        <v>660</v>
      </c>
      <c r="Z57" s="268" t="s">
        <v>1350</v>
      </c>
      <c r="AD57" s="268" t="s">
        <v>2309</v>
      </c>
      <c r="AQ57" s="268" t="s">
        <v>1531</v>
      </c>
    </row>
    <row r="58" spans="4:46">
      <c r="D58" s="268" t="s">
        <v>2310</v>
      </c>
      <c r="J58" s="268" t="s">
        <v>2311</v>
      </c>
      <c r="N58" s="268" t="s">
        <v>2312</v>
      </c>
      <c r="O58" s="268" t="s">
        <v>2313</v>
      </c>
      <c r="P58" s="268" t="s">
        <v>2314</v>
      </c>
      <c r="Q58" s="268" t="s">
        <v>2315</v>
      </c>
      <c r="W58" s="268" t="s">
        <v>2316</v>
      </c>
      <c r="Z58" s="268" t="s">
        <v>2317</v>
      </c>
      <c r="AD58" s="268" t="s">
        <v>2318</v>
      </c>
      <c r="AQ58" s="268" t="s">
        <v>2319</v>
      </c>
    </row>
    <row r="59" spans="4:46">
      <c r="D59" s="268" t="s">
        <v>2320</v>
      </c>
      <c r="J59" s="268" t="s">
        <v>2321</v>
      </c>
      <c r="N59" s="268" t="s">
        <v>145</v>
      </c>
      <c r="O59" s="268" t="s">
        <v>2322</v>
      </c>
      <c r="P59" s="268" t="s">
        <v>171</v>
      </c>
      <c r="Q59" s="268" t="s">
        <v>1972</v>
      </c>
      <c r="W59" s="268" t="s">
        <v>2323</v>
      </c>
      <c r="Z59" s="268" t="s">
        <v>2324</v>
      </c>
      <c r="AD59" s="268" t="s">
        <v>2325</v>
      </c>
      <c r="AQ59" s="268" t="s">
        <v>1237</v>
      </c>
    </row>
    <row r="60" spans="4:46">
      <c r="D60" s="268" t="s">
        <v>2326</v>
      </c>
      <c r="J60" s="268" t="s">
        <v>2327</v>
      </c>
      <c r="N60" s="268" t="s">
        <v>1555</v>
      </c>
      <c r="O60" s="268" t="s">
        <v>2328</v>
      </c>
      <c r="P60" s="268" t="s">
        <v>997</v>
      </c>
      <c r="W60" s="268" t="s">
        <v>770</v>
      </c>
      <c r="Z60" s="268" t="s">
        <v>1998</v>
      </c>
      <c r="AD60" s="268" t="s">
        <v>1076</v>
      </c>
      <c r="AQ60" s="268" t="s">
        <v>404</v>
      </c>
    </row>
    <row r="61" spans="4:46">
      <c r="D61" s="268" t="s">
        <v>1429</v>
      </c>
      <c r="N61" s="268" t="s">
        <v>2329</v>
      </c>
      <c r="P61" s="268" t="s">
        <v>2330</v>
      </c>
      <c r="W61" s="268" t="s">
        <v>2332</v>
      </c>
      <c r="Z61" s="268" t="s">
        <v>1563</v>
      </c>
      <c r="AD61" s="268" t="s">
        <v>2333</v>
      </c>
      <c r="AQ61" s="268" t="s">
        <v>2334</v>
      </c>
    </row>
    <row r="62" spans="4:46">
      <c r="D62" s="268" t="s">
        <v>2335</v>
      </c>
      <c r="N62" s="268" t="s">
        <v>2079</v>
      </c>
      <c r="P62" s="268" t="s">
        <v>2336</v>
      </c>
      <c r="W62" s="268" t="s">
        <v>2337</v>
      </c>
      <c r="Z62" s="268" t="s">
        <v>2338</v>
      </c>
      <c r="AD62" s="268" t="s">
        <v>2339</v>
      </c>
      <c r="AQ62" s="268" t="s">
        <v>2340</v>
      </c>
    </row>
    <row r="63" spans="4:46">
      <c r="D63" s="268" t="s">
        <v>2341</v>
      </c>
      <c r="N63" s="268" t="s">
        <v>1367</v>
      </c>
      <c r="P63" s="268" t="s">
        <v>622</v>
      </c>
      <c r="W63" s="268" t="s">
        <v>873</v>
      </c>
      <c r="Z63" s="268" t="s">
        <v>2207</v>
      </c>
      <c r="AD63" s="268" t="s">
        <v>2342</v>
      </c>
      <c r="AQ63" s="268" t="s">
        <v>2343</v>
      </c>
    </row>
    <row r="64" spans="4:46">
      <c r="D64" s="268" t="s">
        <v>2344</v>
      </c>
      <c r="N64" s="268" t="s">
        <v>2346</v>
      </c>
      <c r="W64" s="268" t="s">
        <v>2347</v>
      </c>
      <c r="Z64" s="268" t="s">
        <v>2348</v>
      </c>
      <c r="AD64" s="268" t="s">
        <v>701</v>
      </c>
      <c r="AQ64" s="268" t="s">
        <v>2349</v>
      </c>
    </row>
    <row r="65" spans="4:43">
      <c r="D65" s="268" t="s">
        <v>2350</v>
      </c>
      <c r="N65" s="268" t="s">
        <v>2351</v>
      </c>
      <c r="W65" s="268" t="s">
        <v>2352</v>
      </c>
      <c r="Z65" s="268" t="s">
        <v>2353</v>
      </c>
      <c r="AD65" s="268" t="s">
        <v>2354</v>
      </c>
      <c r="AQ65" s="268" t="s">
        <v>2104</v>
      </c>
    </row>
    <row r="66" spans="4:43">
      <c r="D66" s="268" t="s">
        <v>2355</v>
      </c>
      <c r="N66" s="268" t="s">
        <v>2356</v>
      </c>
      <c r="W66" s="268" t="s">
        <v>2357</v>
      </c>
      <c r="Z66" s="268" t="s">
        <v>2358</v>
      </c>
      <c r="AD66" s="268" t="s">
        <v>637</v>
      </c>
      <c r="AQ66" s="268" t="s">
        <v>2147</v>
      </c>
    </row>
    <row r="67" spans="4:43">
      <c r="D67" s="268" t="s">
        <v>2263</v>
      </c>
      <c r="N67" s="268" t="s">
        <v>2274</v>
      </c>
      <c r="W67" s="268" t="s">
        <v>2359</v>
      </c>
      <c r="Z67" s="268" t="s">
        <v>2360</v>
      </c>
      <c r="AD67" s="268" t="s">
        <v>1514</v>
      </c>
      <c r="AQ67" s="268" t="s">
        <v>2006</v>
      </c>
    </row>
    <row r="68" spans="4:43">
      <c r="D68" s="268" t="s">
        <v>2345</v>
      </c>
      <c r="N68" s="268" t="s">
        <v>112</v>
      </c>
      <c r="W68" s="268" t="s">
        <v>2361</v>
      </c>
      <c r="Z68" s="268" t="s">
        <v>2362</v>
      </c>
      <c r="AD68" s="268" t="s">
        <v>2363</v>
      </c>
      <c r="AQ68" s="268" t="s">
        <v>2364</v>
      </c>
    </row>
    <row r="69" spans="4:43">
      <c r="D69" s="268" t="s">
        <v>336</v>
      </c>
      <c r="N69" s="268" t="s">
        <v>1505</v>
      </c>
      <c r="W69" s="268" t="s">
        <v>2365</v>
      </c>
      <c r="Z69" s="268" t="s">
        <v>1279</v>
      </c>
      <c r="AD69" s="268" t="s">
        <v>2366</v>
      </c>
      <c r="AQ69" s="268" t="s">
        <v>2367</v>
      </c>
    </row>
    <row r="70" spans="4:43">
      <c r="D70" s="268" t="s">
        <v>2368</v>
      </c>
      <c r="N70" s="268" t="s">
        <v>2369</v>
      </c>
      <c r="W70" s="268" t="s">
        <v>76</v>
      </c>
      <c r="Z70" s="268" t="s">
        <v>2370</v>
      </c>
      <c r="AD70" s="268" t="s">
        <v>579</v>
      </c>
      <c r="AQ70" s="268" t="s">
        <v>2371</v>
      </c>
    </row>
    <row r="71" spans="4:43">
      <c r="D71" s="268" t="s">
        <v>2372</v>
      </c>
      <c r="N71" s="268" t="s">
        <v>2373</v>
      </c>
      <c r="W71" s="268" t="s">
        <v>330</v>
      </c>
      <c r="AD71" s="268" t="s">
        <v>2374</v>
      </c>
      <c r="AQ71" s="268" t="s">
        <v>2375</v>
      </c>
    </row>
    <row r="72" spans="4:43">
      <c r="D72" s="268" t="s">
        <v>2331</v>
      </c>
      <c r="N72" s="268" t="s">
        <v>2114</v>
      </c>
      <c r="W72" s="268" t="s">
        <v>2376</v>
      </c>
      <c r="AD72" s="268" t="s">
        <v>2377</v>
      </c>
      <c r="AQ72" s="268" t="s">
        <v>2378</v>
      </c>
    </row>
    <row r="73" spans="4:43">
      <c r="D73" s="268" t="s">
        <v>2041</v>
      </c>
      <c r="N73" s="268" t="s">
        <v>2379</v>
      </c>
      <c r="W73" s="268" t="s">
        <v>2380</v>
      </c>
      <c r="AD73" s="268" t="s">
        <v>1290</v>
      </c>
      <c r="AQ73" s="268" t="s">
        <v>2381</v>
      </c>
    </row>
    <row r="74" spans="4:43">
      <c r="D74" s="268" t="s">
        <v>2382</v>
      </c>
      <c r="W74" s="268" t="s">
        <v>2383</v>
      </c>
    </row>
    <row r="75" spans="4:43">
      <c r="D75" s="268" t="s">
        <v>2126</v>
      </c>
      <c r="W75" s="268" t="s">
        <v>2384</v>
      </c>
    </row>
    <row r="76" spans="4:43">
      <c r="D76" s="268" t="s">
        <v>2385</v>
      </c>
      <c r="W76" s="268" t="s">
        <v>2386</v>
      </c>
    </row>
    <row r="77" spans="4:43">
      <c r="D77" s="268" t="s">
        <v>2387</v>
      </c>
      <c r="W77" s="268" t="s">
        <v>24</v>
      </c>
    </row>
    <row r="78" spans="4:43">
      <c r="D78" s="268" t="s">
        <v>2388</v>
      </c>
      <c r="W78" s="268" t="s">
        <v>2389</v>
      </c>
    </row>
    <row r="79" spans="4:43">
      <c r="D79" s="268" t="s">
        <v>1203</v>
      </c>
    </row>
    <row r="80" spans="4:43">
      <c r="D80" s="268" t="s">
        <v>2390</v>
      </c>
    </row>
    <row r="81" spans="4:4">
      <c r="D81" s="268" t="s">
        <v>1963</v>
      </c>
    </row>
    <row r="82" spans="4:4">
      <c r="D82" s="268" t="s">
        <v>2391</v>
      </c>
    </row>
    <row r="83" spans="4:4">
      <c r="D83" s="268" t="s">
        <v>2392</v>
      </c>
    </row>
    <row r="84" spans="4:4">
      <c r="D84" s="268" t="s">
        <v>2393</v>
      </c>
    </row>
    <row r="85" spans="4:4">
      <c r="D85" s="268" t="s">
        <v>1248</v>
      </c>
    </row>
    <row r="86" spans="4:4">
      <c r="D86" s="268" t="s">
        <v>81</v>
      </c>
    </row>
    <row r="87" spans="4:4">
      <c r="D87" s="268" t="s">
        <v>2394</v>
      </c>
    </row>
    <row r="88" spans="4:4">
      <c r="D88" s="268" t="s">
        <v>2395</v>
      </c>
    </row>
    <row r="89" spans="4:4">
      <c r="D89" s="268" t="s">
        <v>2396</v>
      </c>
    </row>
    <row r="90" spans="4:4">
      <c r="D90" s="268" t="s">
        <v>2397</v>
      </c>
    </row>
    <row r="91" spans="4:4">
      <c r="D91" s="268" t="s">
        <v>1297</v>
      </c>
    </row>
    <row r="92" spans="4:4">
      <c r="D92" s="268" t="s">
        <v>2398</v>
      </c>
    </row>
    <row r="93" spans="4:4">
      <c r="D93" s="268" t="s">
        <v>1710</v>
      </c>
    </row>
    <row r="94" spans="4:4">
      <c r="D94" s="268" t="s">
        <v>2399</v>
      </c>
    </row>
    <row r="95" spans="4:4">
      <c r="D95" s="268" t="s">
        <v>2400</v>
      </c>
    </row>
    <row r="96" spans="4:4">
      <c r="D96" s="268" t="s">
        <v>2401</v>
      </c>
    </row>
    <row r="97" spans="4:4">
      <c r="D97" s="268" t="s">
        <v>2402</v>
      </c>
    </row>
    <row r="98" spans="4:4">
      <c r="D98" s="268" t="s">
        <v>2403</v>
      </c>
    </row>
    <row r="99" spans="4:4">
      <c r="D99" s="268" t="s">
        <v>2404</v>
      </c>
    </row>
    <row r="100" spans="4:4">
      <c r="D100" s="268" t="s">
        <v>2405</v>
      </c>
    </row>
    <row r="101" spans="4:4">
      <c r="D101" s="268" t="s">
        <v>2406</v>
      </c>
    </row>
    <row r="102" spans="4:4">
      <c r="D102" s="268" t="s">
        <v>1612</v>
      </c>
    </row>
    <row r="103" spans="4:4">
      <c r="D103" s="268" t="s">
        <v>2407</v>
      </c>
    </row>
    <row r="104" spans="4:4">
      <c r="D104" s="268" t="s">
        <v>2234</v>
      </c>
    </row>
    <row r="105" spans="4:4">
      <c r="D105" s="268" t="s">
        <v>1906</v>
      </c>
    </row>
    <row r="106" spans="4:4">
      <c r="D106" s="268" t="s">
        <v>2408</v>
      </c>
    </row>
    <row r="107" spans="4:4">
      <c r="D107" s="268" t="s">
        <v>1089</v>
      </c>
    </row>
    <row r="108" spans="4:4">
      <c r="D108" s="268" t="s">
        <v>2409</v>
      </c>
    </row>
    <row r="109" spans="4:4">
      <c r="D109" s="268" t="s">
        <v>940</v>
      </c>
    </row>
    <row r="110" spans="4:4">
      <c r="D110" s="268" t="s">
        <v>121</v>
      </c>
    </row>
    <row r="111" spans="4:4">
      <c r="D111" s="268" t="s">
        <v>1394</v>
      </c>
    </row>
    <row r="112" spans="4:4">
      <c r="D112" s="268" t="s">
        <v>2410</v>
      </c>
    </row>
    <row r="113" spans="4:4">
      <c r="D113" s="268" t="s">
        <v>2085</v>
      </c>
    </row>
    <row r="114" spans="4:4">
      <c r="D114" s="268" t="s">
        <v>2411</v>
      </c>
    </row>
    <row r="115" spans="4:4">
      <c r="D115" s="268" t="s">
        <v>1426</v>
      </c>
    </row>
    <row r="116" spans="4:4">
      <c r="D116" s="268" t="s">
        <v>2412</v>
      </c>
    </row>
    <row r="117" spans="4:4">
      <c r="D117" s="268" t="s">
        <v>2413</v>
      </c>
    </row>
    <row r="118" spans="4:4">
      <c r="D118" s="268" t="s">
        <v>2159</v>
      </c>
    </row>
    <row r="119" spans="4:4">
      <c r="D119" s="268" t="s">
        <v>2414</v>
      </c>
    </row>
    <row r="120" spans="4:4">
      <c r="D120" s="268" t="s">
        <v>2415</v>
      </c>
    </row>
    <row r="121" spans="4:4">
      <c r="D121" s="268" t="s">
        <v>2115</v>
      </c>
    </row>
    <row r="122" spans="4:4">
      <c r="D122" s="268" t="s">
        <v>1009</v>
      </c>
    </row>
    <row r="123" spans="4:4">
      <c r="D123" s="268" t="s">
        <v>2416</v>
      </c>
    </row>
    <row r="124" spans="4:4">
      <c r="D124" s="268" t="s">
        <v>1031</v>
      </c>
    </row>
    <row r="125" spans="4:4">
      <c r="D125" s="268" t="s">
        <v>762</v>
      </c>
    </row>
    <row r="126" spans="4:4">
      <c r="D126" s="268" t="s">
        <v>1721</v>
      </c>
    </row>
    <row r="127" spans="4:4">
      <c r="D127" s="268" t="s">
        <v>1445</v>
      </c>
    </row>
    <row r="128" spans="4:4">
      <c r="D128" s="268" t="s">
        <v>1235</v>
      </c>
    </row>
    <row r="129" spans="4:4">
      <c r="D129" s="268" t="s">
        <v>2417</v>
      </c>
    </row>
    <row r="130" spans="4:4">
      <c r="D130" s="268" t="s">
        <v>2003</v>
      </c>
    </row>
    <row r="131" spans="4:4">
      <c r="D131" s="268" t="s">
        <v>2176</v>
      </c>
    </row>
    <row r="132" spans="4:4">
      <c r="D132" s="268" t="s">
        <v>1239</v>
      </c>
    </row>
    <row r="133" spans="4:4">
      <c r="D133" s="268" t="s">
        <v>2418</v>
      </c>
    </row>
    <row r="134" spans="4:4">
      <c r="D134" s="268" t="s">
        <v>2419</v>
      </c>
    </row>
    <row r="135" spans="4:4">
      <c r="D135" s="268" t="s">
        <v>2420</v>
      </c>
    </row>
    <row r="136" spans="4:4">
      <c r="D136" s="268" t="s">
        <v>2422</v>
      </c>
    </row>
    <row r="137" spans="4:4">
      <c r="D137" s="268" t="s">
        <v>2423</v>
      </c>
    </row>
    <row r="138" spans="4:4">
      <c r="D138" s="268" t="s">
        <v>2424</v>
      </c>
    </row>
    <row r="139" spans="4:4">
      <c r="D139" s="268" t="s">
        <v>2425</v>
      </c>
    </row>
    <row r="140" spans="4:4">
      <c r="D140" s="268" t="s">
        <v>292</v>
      </c>
    </row>
    <row r="141" spans="4:4">
      <c r="D141" s="268" t="s">
        <v>2102</v>
      </c>
    </row>
    <row r="142" spans="4:4">
      <c r="D142" s="268" t="s">
        <v>2426</v>
      </c>
    </row>
    <row r="143" spans="4:4">
      <c r="D143" s="268" t="s">
        <v>2427</v>
      </c>
    </row>
    <row r="144" spans="4:4">
      <c r="D144" s="268" t="s">
        <v>773</v>
      </c>
    </row>
    <row r="145" spans="4:4">
      <c r="D145" s="268" t="s">
        <v>2428</v>
      </c>
    </row>
    <row r="146" spans="4:4">
      <c r="D146" s="268" t="s">
        <v>1218</v>
      </c>
    </row>
    <row r="147" spans="4:4">
      <c r="D147" s="268" t="s">
        <v>710</v>
      </c>
    </row>
    <row r="148" spans="4:4">
      <c r="D148" s="268" t="s">
        <v>2259</v>
      </c>
    </row>
    <row r="149" spans="4:4">
      <c r="D149" s="268" t="s">
        <v>2429</v>
      </c>
    </row>
    <row r="150" spans="4:4">
      <c r="D150" s="268" t="s">
        <v>2430</v>
      </c>
    </row>
    <row r="151" spans="4:4">
      <c r="D151" s="268" t="s">
        <v>1435</v>
      </c>
    </row>
    <row r="152" spans="4:4">
      <c r="D152" s="268" t="s">
        <v>1410</v>
      </c>
    </row>
    <row r="153" spans="4:4">
      <c r="D153" s="268" t="s">
        <v>2431</v>
      </c>
    </row>
    <row r="154" spans="4:4">
      <c r="D154" s="268" t="s">
        <v>2151</v>
      </c>
    </row>
    <row r="155" spans="4:4">
      <c r="D155" s="268" t="s">
        <v>2276</v>
      </c>
    </row>
    <row r="156" spans="4:4">
      <c r="D156" s="268" t="s">
        <v>2432</v>
      </c>
    </row>
    <row r="157" spans="4:4">
      <c r="D157" s="268" t="s">
        <v>1990</v>
      </c>
    </row>
    <row r="158" spans="4:4">
      <c r="D158" s="268" t="s">
        <v>2433</v>
      </c>
    </row>
    <row r="159" spans="4:4">
      <c r="D159" s="268" t="s">
        <v>2434</v>
      </c>
    </row>
    <row r="160" spans="4:4">
      <c r="D160" s="268" t="s">
        <v>2435</v>
      </c>
    </row>
    <row r="161" spans="4:4">
      <c r="D161" s="268" t="s">
        <v>951</v>
      </c>
    </row>
    <row r="162" spans="4:4">
      <c r="D162" s="268" t="s">
        <v>219</v>
      </c>
    </row>
    <row r="163" spans="4:4">
      <c r="D163" s="268" t="s">
        <v>1145</v>
      </c>
    </row>
    <row r="164" spans="4:4">
      <c r="D164" s="268" t="s">
        <v>447</v>
      </c>
    </row>
    <row r="165" spans="4:4">
      <c r="D165" s="268" t="s">
        <v>2436</v>
      </c>
    </row>
    <row r="166" spans="4:4">
      <c r="D166" s="268" t="s">
        <v>2421</v>
      </c>
    </row>
    <row r="167" spans="4:4">
      <c r="D167" s="268" t="s">
        <v>1786</v>
      </c>
    </row>
    <row r="168" spans="4:4">
      <c r="D168" s="268" t="s">
        <v>2437</v>
      </c>
    </row>
    <row r="169" spans="4:4">
      <c r="D169" s="268" t="s">
        <v>612</v>
      </c>
    </row>
    <row r="170" spans="4:4">
      <c r="D170" s="268" t="s">
        <v>2439</v>
      </c>
    </row>
    <row r="171" spans="4:4">
      <c r="D171" s="268" t="s">
        <v>2440</v>
      </c>
    </row>
    <row r="172" spans="4:4">
      <c r="D172" s="268" t="s">
        <v>2441</v>
      </c>
    </row>
    <row r="173" spans="4:4">
      <c r="D173" s="268" t="s">
        <v>2442</v>
      </c>
    </row>
    <row r="174" spans="4:4">
      <c r="D174" s="268" t="s">
        <v>2240</v>
      </c>
    </row>
    <row r="175" spans="4:4">
      <c r="D175" s="268" t="s">
        <v>2443</v>
      </c>
    </row>
    <row r="176" spans="4:4">
      <c r="D176" s="268" t="s">
        <v>1607</v>
      </c>
    </row>
    <row r="177" spans="3:50">
      <c r="D177" s="268" t="s">
        <v>2444</v>
      </c>
    </row>
    <row r="178" spans="3:50">
      <c r="D178" s="268" t="s">
        <v>2445</v>
      </c>
    </row>
    <row r="179" spans="3:50">
      <c r="D179" s="268" t="s">
        <v>2446</v>
      </c>
    </row>
    <row r="180" spans="3:50">
      <c r="D180" s="268" t="s">
        <v>2447</v>
      </c>
    </row>
    <row r="181" spans="3:50">
      <c r="D181" s="268" t="s">
        <v>2136</v>
      </c>
    </row>
    <row r="182" spans="3:50">
      <c r="D182" s="268" t="s">
        <v>2448</v>
      </c>
    </row>
    <row r="183" spans="3:50">
      <c r="D183" s="268" t="s">
        <v>1408</v>
      </c>
    </row>
    <row r="184" spans="3:50">
      <c r="D184" s="268" t="s">
        <v>1891</v>
      </c>
    </row>
    <row r="185" spans="3:50">
      <c r="D185" s="268" t="s">
        <v>2449</v>
      </c>
    </row>
    <row r="186" spans="3:50">
      <c r="D186" s="268" t="s">
        <v>1532</v>
      </c>
    </row>
    <row r="187" spans="3:50">
      <c r="D187" s="268" t="s">
        <v>2450</v>
      </c>
    </row>
    <row r="188" spans="3:50">
      <c r="D188" s="268" t="s">
        <v>2451</v>
      </c>
    </row>
    <row r="189" spans="3:50">
      <c r="D189" s="268" t="s">
        <v>865</v>
      </c>
    </row>
    <row r="191" spans="3:50">
      <c r="C191" s="263" t="s">
        <v>1438</v>
      </c>
      <c r="D191" s="266" t="s">
        <v>1002</v>
      </c>
      <c r="E191" s="266" t="s">
        <v>916</v>
      </c>
      <c r="F191" s="266" t="s">
        <v>1003</v>
      </c>
      <c r="G191" s="266" t="s">
        <v>933</v>
      </c>
      <c r="H191" s="266" t="s">
        <v>1005</v>
      </c>
      <c r="I191" s="266" t="s">
        <v>1006</v>
      </c>
      <c r="J191" s="266" t="s">
        <v>661</v>
      </c>
      <c r="K191" s="266" t="s">
        <v>1007</v>
      </c>
      <c r="L191" s="268" t="s">
        <v>1008</v>
      </c>
      <c r="M191" s="268" t="s">
        <v>879</v>
      </c>
      <c r="N191" s="268" t="s">
        <v>104</v>
      </c>
      <c r="O191" s="268" t="s">
        <v>281</v>
      </c>
      <c r="P191" s="268" t="s">
        <v>1010</v>
      </c>
      <c r="Q191" s="268" t="s">
        <v>838</v>
      </c>
      <c r="R191" s="268" t="s">
        <v>148</v>
      </c>
      <c r="S191" s="268" t="s">
        <v>1013</v>
      </c>
      <c r="T191" s="268" t="s">
        <v>1014</v>
      </c>
      <c r="U191" s="268" t="s">
        <v>259</v>
      </c>
      <c r="V191" s="268" t="s">
        <v>908</v>
      </c>
      <c r="W191" s="268" t="s">
        <v>1018</v>
      </c>
      <c r="X191" s="268" t="s">
        <v>304</v>
      </c>
      <c r="Y191" s="268" t="s">
        <v>26</v>
      </c>
      <c r="Z191" s="268" t="s">
        <v>1019</v>
      </c>
      <c r="AA191" s="268" t="s">
        <v>1020</v>
      </c>
      <c r="AB191" s="268" t="s">
        <v>727</v>
      </c>
      <c r="AC191" s="268" t="s">
        <v>991</v>
      </c>
      <c r="AD191" s="268" t="s">
        <v>1022</v>
      </c>
      <c r="AE191" s="268" t="s">
        <v>222</v>
      </c>
      <c r="AF191" s="268" t="s">
        <v>1023</v>
      </c>
      <c r="AG191" s="268" t="s">
        <v>271</v>
      </c>
      <c r="AH191" s="268" t="s">
        <v>1026</v>
      </c>
      <c r="AI191" s="268" t="s">
        <v>899</v>
      </c>
      <c r="AJ191" s="268" t="s">
        <v>827</v>
      </c>
      <c r="AK191" s="268" t="s">
        <v>1027</v>
      </c>
      <c r="AL191" s="268" t="s">
        <v>921</v>
      </c>
      <c r="AM191" s="268" t="s">
        <v>613</v>
      </c>
      <c r="AN191" s="268" t="s">
        <v>1030</v>
      </c>
      <c r="AO191" s="268" t="s">
        <v>1032</v>
      </c>
      <c r="AP191" s="266" t="s">
        <v>1034</v>
      </c>
      <c r="AQ191" s="268" t="s">
        <v>1035</v>
      </c>
      <c r="AR191" s="268" t="s">
        <v>1036</v>
      </c>
      <c r="AS191" s="268" t="s">
        <v>1039</v>
      </c>
      <c r="AT191" s="268" t="s">
        <v>1041</v>
      </c>
      <c r="AU191" s="268" t="s">
        <v>1042</v>
      </c>
      <c r="AV191" s="268" t="s">
        <v>325</v>
      </c>
      <c r="AW191" s="268" t="s">
        <v>1046</v>
      </c>
      <c r="AX191" s="268" t="s">
        <v>1048</v>
      </c>
    </row>
    <row r="192" spans="3:50" s="264" customFormat="1">
      <c r="C192" s="267" t="s">
        <v>2452</v>
      </c>
      <c r="D192" s="269">
        <v>189</v>
      </c>
      <c r="E192" s="269">
        <v>41</v>
      </c>
      <c r="F192" s="269">
        <v>34</v>
      </c>
      <c r="G192" s="269">
        <v>40</v>
      </c>
      <c r="H192" s="269">
        <v>26</v>
      </c>
      <c r="I192" s="269">
        <v>36</v>
      </c>
      <c r="J192" s="269">
        <v>60</v>
      </c>
      <c r="K192" s="269">
        <v>45</v>
      </c>
      <c r="L192" s="269">
        <v>26</v>
      </c>
      <c r="M192" s="269">
        <v>36</v>
      </c>
      <c r="N192" s="269">
        <v>73</v>
      </c>
      <c r="O192" s="269">
        <v>60</v>
      </c>
      <c r="P192" s="269">
        <v>63</v>
      </c>
      <c r="Q192" s="269">
        <v>59</v>
      </c>
      <c r="R192" s="269">
        <v>38</v>
      </c>
      <c r="S192" s="269">
        <v>16</v>
      </c>
      <c r="T192" s="269">
        <v>20</v>
      </c>
      <c r="U192" s="269">
        <v>18</v>
      </c>
      <c r="V192" s="269">
        <v>28</v>
      </c>
      <c r="W192" s="269">
        <v>78</v>
      </c>
      <c r="X192" s="269">
        <v>43</v>
      </c>
      <c r="Y192" s="269">
        <v>38</v>
      </c>
      <c r="Z192" s="269">
        <v>70</v>
      </c>
      <c r="AA192" s="269">
        <v>30</v>
      </c>
      <c r="AB192" s="269">
        <v>20</v>
      </c>
      <c r="AC192" s="269">
        <v>37</v>
      </c>
      <c r="AD192" s="269">
        <v>73</v>
      </c>
      <c r="AE192" s="269">
        <v>50</v>
      </c>
      <c r="AF192" s="269">
        <v>40</v>
      </c>
      <c r="AG192" s="269">
        <v>31</v>
      </c>
      <c r="AH192" s="269">
        <v>20</v>
      </c>
      <c r="AI192" s="269">
        <v>20</v>
      </c>
      <c r="AJ192" s="269">
        <v>31</v>
      </c>
      <c r="AK192" s="269">
        <v>31</v>
      </c>
      <c r="AL192" s="269">
        <v>20</v>
      </c>
      <c r="AM192" s="269">
        <v>25</v>
      </c>
      <c r="AN192" s="269">
        <v>18</v>
      </c>
      <c r="AO192" s="269">
        <v>21</v>
      </c>
      <c r="AP192" s="269">
        <v>35</v>
      </c>
      <c r="AQ192" s="269">
        <v>73</v>
      </c>
      <c r="AR192" s="269">
        <v>21</v>
      </c>
      <c r="AS192" s="269">
        <v>22</v>
      </c>
      <c r="AT192" s="269">
        <v>50</v>
      </c>
      <c r="AU192" s="269">
        <v>19</v>
      </c>
      <c r="AV192" s="269">
        <v>27</v>
      </c>
      <c r="AW192" s="269">
        <v>44</v>
      </c>
      <c r="AX192" s="269">
        <v>42</v>
      </c>
    </row>
    <row r="193" spans="7:43">
      <c r="G193" s="271"/>
      <c r="AQ193" s="271"/>
    </row>
  </sheetData>
  <phoneticPr fontId="21"/>
  <dataValidations count="2">
    <dataValidation type="list" allowBlank="1" showDropDown="0" showInputMessage="1" showErrorMessage="1" sqref="B1 B65515">
      <formula1>県名</formula1>
    </dataValidation>
    <dataValidation type="list" allowBlank="1" showDropDown="0" showInputMessage="1" showErrorMessage="1" sqref="B2 B65516">
      <formula1>INDIRECT(B1)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1</DocSecurity>
  <ScaleCrop>false</ScaleCrop>
  <HeadingPairs>
    <vt:vector baseType="variant" size="2">
      <vt:variant>
        <vt:lpstr>ワークシート</vt:lpstr>
      </vt:variant>
      <vt:variant>
        <vt:i4>11</vt:i4>
      </vt:variant>
    </vt:vector>
  </HeadingPairs>
  <TitlesOfParts>
    <vt:vector baseType="lpstr" size="11">
      <vt:lpstr>様式１（業者）</vt:lpstr>
      <vt:lpstr>様式２（申請業種）</vt:lpstr>
      <vt:lpstr>様式３（実績）</vt:lpstr>
      <vt:lpstr>様式１（業者） (記入例)</vt:lpstr>
      <vt:lpstr>様式２（申請業種） (記入例) (2)</vt:lpstr>
      <vt:lpstr>様式３（実績） (記入例)</vt:lpstr>
      <vt:lpstr>【非表示】様式１文言等設定シート</vt:lpstr>
      <vt:lpstr>【非表示】入力補助用記述</vt:lpstr>
      <vt:lpstr>【非表示】県・市コード</vt:lpstr>
      <vt:lpstr>【非表示】地域区分２</vt:lpstr>
      <vt:lpstr>【非表示】地域区分１</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2020-10-09T07:16:39Z</cp:lastPrinted>
  <dcterms:created xsi:type="dcterms:W3CDTF">2014-08-19T10:22:30Z</dcterms:created>
  <dcterms:modified xsi:type="dcterms:W3CDTF">2025-12-11T04:22:49Z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3.1.4.0</vt:lpwstr>
      <vt:lpwstr>3.1.9.0</vt:lpwstr>
      <vt:lpwstr>5.0.5.0</vt:lpwstr>
    </vt:vector>
  </property>
  <property fmtid="{DCFEDD21-7773-49B2-8022-6FC58DB5260B}" pid="3" name="LastSavedVersion">
    <vt:lpwstr>5.0.5.0</vt:lpwstr>
  </property>
  <property fmtid="{DCFEDD21-7773-49B2-8022-6FC58DB5260B}" pid="4" name="LastSavedDate">
    <vt:filetime>2025-12-11T04:22:49Z</vt:filetime>
  </property>
</Properties>
</file>